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60" windowWidth="18900" windowHeight="12090"/>
  </bookViews>
  <sheets>
    <sheet name="Synthèse" sheetId="3" r:id="rId1"/>
    <sheet name="Général" sheetId="1" r:id="rId2"/>
    <sheet name="Participation" sheetId="4" r:id="rId3"/>
    <sheet name="Crédit" sheetId="5" state="hidden" r:id="rId4"/>
    <sheet name="Kill" sheetId="2" r:id="rId5"/>
    <sheet name="Feuil2" sheetId="6" state="hidden" r:id="rId6"/>
    <sheet name="Feuil1" sheetId="7" state="hidden" r:id="rId7"/>
    <sheet name="Feuil3" sheetId="8" state="hidden" r:id="rId8"/>
    <sheet name="Feuil4" sheetId="9" state="hidden" r:id="rId9"/>
  </sheets>
  <definedNames>
    <definedName name="_xlnm._FilterDatabase" localSheetId="1" hidden="1">Général!$A$3:$N$3</definedName>
    <definedName name="_xlnm._FilterDatabase" localSheetId="4" hidden="1">Kill!$A$3:$N$3</definedName>
    <definedName name="_xlnm._FilterDatabase" localSheetId="2" hidden="1">Participation!$A$2:$L$2</definedName>
    <definedName name="_xlnm._FilterDatabase" localSheetId="0" hidden="1">Synthèse!$A$3:$F$3</definedName>
    <definedName name="_xlnm.Print_Area" localSheetId="0">Synthèse!$A$2:$I$24</definedName>
  </definedNames>
  <calcPr calcId="125725"/>
</workbook>
</file>

<file path=xl/calcChain.xml><?xml version="1.0" encoding="utf-8"?>
<calcChain xmlns="http://schemas.openxmlformats.org/spreadsheetml/2006/main">
  <c r="I9" i="3"/>
  <c r="D32"/>
  <c r="E32"/>
  <c r="D13"/>
  <c r="E13"/>
  <c r="N13" i="1"/>
  <c r="N53"/>
  <c r="N54"/>
  <c r="N55"/>
  <c r="N56"/>
  <c r="N57"/>
  <c r="N4"/>
  <c r="N6"/>
  <c r="N8"/>
  <c r="N5"/>
  <c r="N9"/>
  <c r="N10"/>
  <c r="N11"/>
  <c r="N12"/>
  <c r="N14"/>
  <c r="N16"/>
  <c r="N17"/>
  <c r="N18"/>
  <c r="N7"/>
  <c r="N20"/>
  <c r="N19"/>
  <c r="N21"/>
  <c r="N22"/>
  <c r="N23"/>
  <c r="N24"/>
  <c r="N25"/>
  <c r="N26"/>
  <c r="N27"/>
  <c r="N28"/>
  <c r="N29"/>
  <c r="N30"/>
  <c r="N31"/>
  <c r="N32"/>
  <c r="N33"/>
  <c r="N34"/>
  <c r="N36"/>
  <c r="N37"/>
  <c r="N38"/>
  <c r="N39"/>
  <c r="N40"/>
  <c r="N41"/>
  <c r="N15"/>
  <c r="N42"/>
  <c r="N43"/>
  <c r="N44"/>
  <c r="N45"/>
  <c r="N46"/>
  <c r="N47"/>
  <c r="N48"/>
  <c r="N49"/>
  <c r="N50"/>
  <c r="N51"/>
  <c r="N35"/>
  <c r="N52"/>
  <c r="L13"/>
  <c r="M18" i="2" s="1"/>
  <c r="M13" i="1"/>
  <c r="L53"/>
  <c r="M56" i="2" s="1"/>
  <c r="L56"/>
  <c r="M53" i="1" s="1"/>
  <c r="N56" i="2"/>
  <c r="L18"/>
  <c r="N18"/>
  <c r="L57" i="4"/>
  <c r="L56"/>
  <c r="D30" i="3"/>
  <c r="E30"/>
  <c r="L52" i="1"/>
  <c r="M53" i="2" s="1"/>
  <c r="L53"/>
  <c r="M52" i="1" s="1"/>
  <c r="N53" i="2"/>
  <c r="L55" i="4"/>
  <c r="I8" i="3"/>
  <c r="D23"/>
  <c r="E23"/>
  <c r="D44"/>
  <c r="E44"/>
  <c r="D21"/>
  <c r="E21"/>
  <c r="L54" i="1"/>
  <c r="L35"/>
  <c r="M46" i="2" s="1"/>
  <c r="L22" i="1"/>
  <c r="M16" i="2" s="1"/>
  <c r="L54"/>
  <c r="M54" i="1" s="1"/>
  <c r="M54" i="2"/>
  <c r="N54"/>
  <c r="L46"/>
  <c r="M35" i="1" s="1"/>
  <c r="N46" i="2"/>
  <c r="L54" i="4"/>
  <c r="L53"/>
  <c r="L52"/>
  <c r="N16" i="2" s="1"/>
  <c r="L16"/>
  <c r="M22" i="1" s="1"/>
  <c r="D6" i="3"/>
  <c r="E6"/>
  <c r="D20"/>
  <c r="E20"/>
  <c r="D46"/>
  <c r="E46"/>
  <c r="D47"/>
  <c r="E47"/>
  <c r="L46" i="1"/>
  <c r="M44" i="2" s="1"/>
  <c r="L21" i="1"/>
  <c r="M15" i="2" s="1"/>
  <c r="L37" i="1"/>
  <c r="M47" i="2" s="1"/>
  <c r="L47"/>
  <c r="M37" i="1" s="1"/>
  <c r="L44" i="2"/>
  <c r="M46" i="1" s="1"/>
  <c r="N44" i="2"/>
  <c r="L15"/>
  <c r="M21" i="1" s="1"/>
  <c r="L51" i="4"/>
  <c r="L50"/>
  <c r="L49"/>
  <c r="N47" i="2" s="1"/>
  <c r="L48" i="4"/>
  <c r="L1" i="1"/>
  <c r="L55" i="2"/>
  <c r="M56" i="1" s="1"/>
  <c r="N55" i="2"/>
  <c r="L57"/>
  <c r="M55" i="1" s="1"/>
  <c r="N57" i="2"/>
  <c r="L55" i="1"/>
  <c r="M57" i="2" s="1"/>
  <c r="L56" i="1"/>
  <c r="M55" i="2" s="1"/>
  <c r="L46" i="4"/>
  <c r="L47"/>
  <c r="L11" i="1"/>
  <c r="M21" i="2" s="1"/>
  <c r="L12" i="1"/>
  <c r="M6" i="2" s="1"/>
  <c r="L10" i="1"/>
  <c r="L8"/>
  <c r="L16"/>
  <c r="M14" i="2" s="1"/>
  <c r="L17" i="1"/>
  <c r="L20"/>
  <c r="M31" i="2" s="1"/>
  <c r="L14" i="1"/>
  <c r="M12" i="2" s="1"/>
  <c r="L7" i="1"/>
  <c r="M9" i="2" s="1"/>
  <c r="L23" i="1"/>
  <c r="M19" i="2" s="1"/>
  <c r="L24" i="1"/>
  <c r="M32" i="2" s="1"/>
  <c r="L9" i="1"/>
  <c r="M8" i="2" s="1"/>
  <c r="L5" i="1"/>
  <c r="M5" i="2" s="1"/>
  <c r="L26" i="1"/>
  <c r="L18"/>
  <c r="M23" i="2" s="1"/>
  <c r="L19" i="1"/>
  <c r="M30" i="2" s="1"/>
  <c r="L28" i="1"/>
  <c r="M33" i="2" s="1"/>
  <c r="L29" i="1"/>
  <c r="L31"/>
  <c r="M28" i="2" s="1"/>
  <c r="L32" i="1"/>
  <c r="M34" i="2" s="1"/>
  <c r="L33" i="1"/>
  <c r="L34"/>
  <c r="L36"/>
  <c r="M25" i="2" s="1"/>
  <c r="L6" i="1"/>
  <c r="M4" i="2" s="1"/>
  <c r="L25" i="1"/>
  <c r="M17" i="2" s="1"/>
  <c r="L39" i="1"/>
  <c r="M42" i="2" s="1"/>
  <c r="L30" i="1"/>
  <c r="M27" i="2" s="1"/>
  <c r="L44" i="1"/>
  <c r="M40" i="2" s="1"/>
  <c r="L41" i="1"/>
  <c r="M37" i="2" s="1"/>
  <c r="L45" i="1"/>
  <c r="L27"/>
  <c r="M24" i="2" s="1"/>
  <c r="L40" i="1"/>
  <c r="L47"/>
  <c r="M48" i="2" s="1"/>
  <c r="L42" i="1"/>
  <c r="L48"/>
  <c r="M49" i="2" s="1"/>
  <c r="L15" i="1"/>
  <c r="L49"/>
  <c r="L50"/>
  <c r="M51" i="2" s="1"/>
  <c r="L38" i="1"/>
  <c r="M29" i="2" s="1"/>
  <c r="L51" i="1"/>
  <c r="M52" i="2" s="1"/>
  <c r="L43" i="1"/>
  <c r="M39" i="2" s="1"/>
  <c r="L57" i="1"/>
  <c r="M58" i="2" s="1"/>
  <c r="M11"/>
  <c r="L11"/>
  <c r="M10" i="1" s="1"/>
  <c r="L14" i="2"/>
  <c r="M16" i="1" s="1"/>
  <c r="L19" i="2"/>
  <c r="M23" i="1" s="1"/>
  <c r="L5" i="2"/>
  <c r="M5" i="1" s="1"/>
  <c r="L7" i="2"/>
  <c r="M4" i="1" s="1"/>
  <c r="L21" i="2"/>
  <c r="M11" i="1" s="1"/>
  <c r="L22" i="2"/>
  <c r="M17" i="1" s="1"/>
  <c r="L20" i="2"/>
  <c r="M26" i="1" s="1"/>
  <c r="L10" i="2"/>
  <c r="M8" i="1" s="1"/>
  <c r="L28" i="2"/>
  <c r="M31" i="1" s="1"/>
  <c r="L26" i="2"/>
  <c r="L32"/>
  <c r="M24" i="1" s="1"/>
  <c r="L23" i="2"/>
  <c r="M18" i="1" s="1"/>
  <c r="L34" i="2"/>
  <c r="M32" i="1" s="1"/>
  <c r="L35" i="2"/>
  <c r="L4"/>
  <c r="M6" i="1" s="1"/>
  <c r="L27" i="2"/>
  <c r="M30" i="1" s="1"/>
  <c r="L8" i="2"/>
  <c r="M9" i="1" s="1"/>
  <c r="L30" i="2"/>
  <c r="L33"/>
  <c r="M28" i="1" s="1"/>
  <c r="L17" i="2"/>
  <c r="M25" i="1" s="1"/>
  <c r="L40" i="2"/>
  <c r="M44" i="1" s="1"/>
  <c r="L37" i="2"/>
  <c r="M41" i="1" s="1"/>
  <c r="L42" i="2"/>
  <c r="M39" i="1" s="1"/>
  <c r="L43" i="2"/>
  <c r="M45" i="1" s="1"/>
  <c r="L31" i="2"/>
  <c r="M20" i="1" s="1"/>
  <c r="L12" i="2"/>
  <c r="M14" i="1" s="1"/>
  <c r="L9" i="2"/>
  <c r="M7" i="1" s="1"/>
  <c r="L41" i="2"/>
  <c r="M29" i="1" s="1"/>
  <c r="L45" i="2"/>
  <c r="M34" i="1" s="1"/>
  <c r="L25" i="2"/>
  <c r="M36" i="1" s="1"/>
  <c r="L24" i="2"/>
  <c r="M27" i="1" s="1"/>
  <c r="L36" i="2"/>
  <c r="M40" i="1" s="1"/>
  <c r="L48" i="2"/>
  <c r="M47" i="1" s="1"/>
  <c r="L38" i="2"/>
  <c r="M42" i="1" s="1"/>
  <c r="L49" i="2"/>
  <c r="M48" i="1" s="1"/>
  <c r="L13" i="2"/>
  <c r="M15" i="1" s="1"/>
  <c r="L50" i="2"/>
  <c r="M49" i="1" s="1"/>
  <c r="L51" i="2"/>
  <c r="L29"/>
  <c r="M38" i="1" s="1"/>
  <c r="L52" i="2"/>
  <c r="M51" i="1" s="1"/>
  <c r="L39" i="2"/>
  <c r="M43" i="1" s="1"/>
  <c r="L58" i="2"/>
  <c r="M57" i="1" s="1"/>
  <c r="D9" i="3"/>
  <c r="E29"/>
  <c r="E22"/>
  <c r="E11"/>
  <c r="E10"/>
  <c r="E28"/>
  <c r="E31"/>
  <c r="E4"/>
  <c r="E33"/>
  <c r="E34"/>
  <c r="E35"/>
  <c r="E8"/>
  <c r="E15"/>
  <c r="E26"/>
  <c r="E9"/>
  <c r="E17"/>
  <c r="E36"/>
  <c r="E37"/>
  <c r="E38"/>
  <c r="E5"/>
  <c r="E39"/>
  <c r="E40"/>
  <c r="E16"/>
  <c r="E41"/>
  <c r="E42"/>
  <c r="E43"/>
  <c r="E19"/>
  <c r="E27"/>
  <c r="E12"/>
  <c r="E45"/>
  <c r="E24"/>
  <c r="E48"/>
  <c r="E49"/>
  <c r="E50"/>
  <c r="E51"/>
  <c r="E14"/>
  <c r="E7"/>
  <c r="E18"/>
  <c r="E52"/>
  <c r="E53"/>
  <c r="E54"/>
  <c r="E55"/>
  <c r="E25"/>
  <c r="N41" i="2"/>
  <c r="N49"/>
  <c r="N50"/>
  <c r="N51"/>
  <c r="N39"/>
  <c r="N58"/>
  <c r="M50" i="1"/>
  <c r="M41" i="2"/>
  <c r="M38"/>
  <c r="M50"/>
  <c r="M36"/>
  <c r="D29" i="3"/>
  <c r="D22"/>
  <c r="D11"/>
  <c r="D10"/>
  <c r="D28"/>
  <c r="D31"/>
  <c r="D4"/>
  <c r="D33"/>
  <c r="D34"/>
  <c r="D35"/>
  <c r="D8"/>
  <c r="D15"/>
  <c r="D26"/>
  <c r="D17"/>
  <c r="D36"/>
  <c r="D37"/>
  <c r="D38"/>
  <c r="D5"/>
  <c r="D39"/>
  <c r="D40"/>
  <c r="D16"/>
  <c r="D41"/>
  <c r="D42"/>
  <c r="D43"/>
  <c r="D19"/>
  <c r="D27"/>
  <c r="D12"/>
  <c r="D45"/>
  <c r="D24"/>
  <c r="D48"/>
  <c r="D49"/>
  <c r="D50"/>
  <c r="D51"/>
  <c r="D14"/>
  <c r="D7"/>
  <c r="D18"/>
  <c r="D52"/>
  <c r="D53"/>
  <c r="D54"/>
  <c r="D55"/>
  <c r="D25"/>
  <c r="N19" i="2"/>
  <c r="N35"/>
  <c r="N40"/>
  <c r="N21"/>
  <c r="N48"/>
  <c r="M43"/>
  <c r="M13"/>
  <c r="L14" i="4"/>
  <c r="L15"/>
  <c r="N14" i="2" s="1"/>
  <c r="L16" i="4"/>
  <c r="L7"/>
  <c r="L17"/>
  <c r="N8" i="2" s="1"/>
  <c r="L41" i="4"/>
  <c r="N23" i="2" s="1"/>
  <c r="L18" i="4"/>
  <c r="L30"/>
  <c r="N30" i="2" s="1"/>
  <c r="L31" i="4"/>
  <c r="N33" i="2" s="1"/>
  <c r="L8" i="4"/>
  <c r="L42"/>
  <c r="L9"/>
  <c r="L32"/>
  <c r="L3"/>
  <c r="N22" i="2" s="1"/>
  <c r="L19" i="4"/>
  <c r="L20"/>
  <c r="N20" i="2" s="1"/>
  <c r="L10" i="4"/>
  <c r="L33"/>
  <c r="L11"/>
  <c r="N17" i="2" s="1"/>
  <c r="L43" i="4"/>
  <c r="N52" i="2" s="1"/>
  <c r="L4" i="4"/>
  <c r="N45" i="2" s="1"/>
  <c r="L21" i="4"/>
  <c r="L5"/>
  <c r="N24" i="2" s="1"/>
  <c r="L34" i="4"/>
  <c r="L22"/>
  <c r="L23"/>
  <c r="N4" i="2" s="1"/>
  <c r="L35" i="4"/>
  <c r="L24"/>
  <c r="L36"/>
  <c r="L12"/>
  <c r="L13"/>
  <c r="N36" i="2" s="1"/>
  <c r="L25" i="4"/>
  <c r="L37"/>
  <c r="L26"/>
  <c r="L27"/>
  <c r="L38"/>
  <c r="L39"/>
  <c r="L28"/>
  <c r="L29"/>
  <c r="L40"/>
  <c r="N9" i="2" s="1"/>
  <c r="L44" i="4"/>
  <c r="L45"/>
  <c r="L6"/>
  <c r="N11" i="2" s="1"/>
  <c r="M45"/>
  <c r="M19" i="1"/>
  <c r="L6" i="2"/>
  <c r="M12" i="1" s="1"/>
  <c r="M33"/>
  <c r="L4"/>
  <c r="M7" i="2" s="1"/>
  <c r="M20"/>
  <c r="M10"/>
  <c r="M22"/>
  <c r="M35"/>
  <c r="B32" i="3" l="1"/>
  <c r="F32" s="1"/>
  <c r="B13"/>
  <c r="F13" s="1"/>
  <c r="N43" i="2"/>
  <c r="N13"/>
  <c r="N25"/>
  <c r="N34"/>
  <c r="B30" i="3"/>
  <c r="F30" s="1"/>
  <c r="N38" i="2"/>
  <c r="B21" i="3"/>
  <c r="F21" s="1"/>
  <c r="N32" i="2"/>
  <c r="N15"/>
  <c r="B23" i="3"/>
  <c r="F23" s="1"/>
  <c r="B44"/>
  <c r="F44" s="1"/>
  <c r="N5" i="2"/>
  <c r="B20" i="3"/>
  <c r="F20" s="1"/>
  <c r="B46"/>
  <c r="F46" s="1"/>
  <c r="B6"/>
  <c r="F6" s="1"/>
  <c r="B47"/>
  <c r="F47" s="1"/>
  <c r="N7" i="2"/>
  <c r="N31"/>
  <c r="N12"/>
  <c r="N29"/>
  <c r="N42"/>
  <c r="N37"/>
  <c r="N26"/>
  <c r="N10"/>
  <c r="N27"/>
  <c r="N28"/>
  <c r="N6"/>
  <c r="B51" i="3"/>
  <c r="F51" s="1"/>
  <c r="B33"/>
  <c r="F33" s="1"/>
  <c r="B11"/>
  <c r="F11" s="1"/>
  <c r="B10"/>
  <c r="F10" s="1"/>
  <c r="B35"/>
  <c r="F35" s="1"/>
  <c r="B22"/>
  <c r="F22" s="1"/>
  <c r="B37"/>
  <c r="F37" s="1"/>
  <c r="B4"/>
  <c r="F4" s="1"/>
  <c r="B9"/>
  <c r="F9" s="1"/>
  <c r="B31"/>
  <c r="F31" s="1"/>
  <c r="B16"/>
  <c r="F16" s="1"/>
  <c r="B17"/>
  <c r="F17" s="1"/>
  <c r="B48"/>
  <c r="F48" s="1"/>
  <c r="B41"/>
  <c r="F41" s="1"/>
  <c r="B19"/>
  <c r="F19" s="1"/>
  <c r="B38"/>
  <c r="F38" s="1"/>
  <c r="B8"/>
  <c r="F8" s="1"/>
  <c r="B26"/>
  <c r="F26" s="1"/>
  <c r="B28"/>
  <c r="F28" s="1"/>
  <c r="B27"/>
  <c r="F27" s="1"/>
  <c r="B5"/>
  <c r="F5" s="1"/>
  <c r="B15"/>
  <c r="F15" s="1"/>
  <c r="B45"/>
  <c r="F45" s="1"/>
  <c r="B40"/>
  <c r="F40" s="1"/>
  <c r="B14"/>
  <c r="F14" s="1"/>
  <c r="B7"/>
  <c r="F7" s="1"/>
  <c r="B12"/>
  <c r="F12" s="1"/>
  <c r="B39"/>
  <c r="F39" s="1"/>
  <c r="B55"/>
  <c r="F55" s="1"/>
  <c r="B50"/>
  <c r="F50" s="1"/>
  <c r="B43"/>
  <c r="F43" s="1"/>
  <c r="B18"/>
  <c r="F18" s="1"/>
  <c r="B42"/>
  <c r="F42" s="1"/>
  <c r="B54"/>
  <c r="F54" s="1"/>
  <c r="B49"/>
  <c r="F49" s="1"/>
  <c r="B36"/>
  <c r="F36" s="1"/>
  <c r="B34"/>
  <c r="F34" s="1"/>
  <c r="B29"/>
  <c r="F29" s="1"/>
  <c r="B52"/>
  <c r="F52" s="1"/>
  <c r="B24"/>
  <c r="F24" s="1"/>
  <c r="B53"/>
  <c r="F53" s="1"/>
  <c r="B25"/>
  <c r="F25" s="1"/>
  <c r="M26" i="2"/>
</calcChain>
</file>

<file path=xl/sharedStrings.xml><?xml version="1.0" encoding="utf-8"?>
<sst xmlns="http://schemas.openxmlformats.org/spreadsheetml/2006/main" count="277" uniqueCount="98">
  <si>
    <t>Pseudo</t>
  </si>
  <si>
    <t>TOTAL</t>
  </si>
  <si>
    <t>Staco91</t>
  </si>
  <si>
    <t>Monegasc91</t>
  </si>
  <si>
    <t>PiHey90</t>
  </si>
  <si>
    <t>Franckas</t>
  </si>
  <si>
    <t>Mandrake</t>
  </si>
  <si>
    <t>Kilkoy</t>
  </si>
  <si>
    <t>Léon</t>
  </si>
  <si>
    <t>Titi</t>
  </si>
  <si>
    <t>ThierryB</t>
  </si>
  <si>
    <t>WalkingBear</t>
  </si>
  <si>
    <t>Bullamax</t>
  </si>
  <si>
    <t>Djoulax</t>
  </si>
  <si>
    <t>Badmaan</t>
  </si>
  <si>
    <t>Oddlines</t>
  </si>
  <si>
    <t>Psyblunt</t>
  </si>
  <si>
    <t>JinRiver</t>
  </si>
  <si>
    <t>Costinha</t>
  </si>
  <si>
    <t>Gerem</t>
  </si>
  <si>
    <t>Tof</t>
  </si>
  <si>
    <t>PM</t>
  </si>
  <si>
    <t>Picsou</t>
  </si>
  <si>
    <t>Alcyd</t>
  </si>
  <si>
    <t>Papaours</t>
  </si>
  <si>
    <t>Stocos</t>
  </si>
  <si>
    <t>AA13</t>
  </si>
  <si>
    <t>Manches</t>
  </si>
  <si>
    <t>Base</t>
  </si>
  <si>
    <t>Classement</t>
  </si>
  <si>
    <t>Kill</t>
  </si>
  <si>
    <t>Nombre de participations</t>
  </si>
  <si>
    <t>Jetons récoltés</t>
  </si>
  <si>
    <t>Kill Average</t>
  </si>
  <si>
    <t>Participation</t>
  </si>
  <si>
    <t>Havana</t>
  </si>
  <si>
    <t>Glad</t>
  </si>
  <si>
    <t>SGEL92</t>
  </si>
  <si>
    <t>Gesse</t>
  </si>
  <si>
    <t>Pitsea</t>
  </si>
  <si>
    <t>Déo</t>
  </si>
  <si>
    <t>Mtth</t>
  </si>
  <si>
    <t>Patou</t>
  </si>
  <si>
    <t>Woopay</t>
  </si>
  <si>
    <t>Yeti</t>
  </si>
  <si>
    <t>Tof1511</t>
  </si>
  <si>
    <t>Cyrt</t>
  </si>
  <si>
    <t>DDC</t>
  </si>
  <si>
    <t>Gilou</t>
  </si>
  <si>
    <t>4betlight</t>
  </si>
  <si>
    <t>Juju</t>
  </si>
  <si>
    <t>Loic</t>
  </si>
  <si>
    <t>Ney</t>
  </si>
  <si>
    <t>Prizepool provisoire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</si>
  <si>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</si>
  <si>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</si>
  <si>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</si>
  <si>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</si>
  <si>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</si>
  <si>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</si>
  <si>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</si>
  <si>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</si>
  <si>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</si>
  <si>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</si>
  <si>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Classement Général Estival 2021</t>
  </si>
  <si>
    <t>Classement Kill Estival 2021</t>
  </si>
  <si>
    <t>Class Average</t>
  </si>
  <si>
    <t>Nb Joueurs qualifiés</t>
  </si>
  <si>
    <t>Nb Joueurs ITM</t>
  </si>
  <si>
    <t>5 euros</t>
  </si>
  <si>
    <t xml:space="preserve">Patou </t>
  </si>
  <si>
    <t>0,5 cts</t>
  </si>
  <si>
    <t>Seng Sok</t>
  </si>
  <si>
    <t>Flozzer</t>
  </si>
  <si>
    <t>Jojow</t>
  </si>
  <si>
    <t>Cresus400</t>
  </si>
  <si>
    <t>Alex</t>
  </si>
  <si>
    <t>Marakchi</t>
  </si>
  <si>
    <t>Romu91</t>
  </si>
  <si>
    <t>Naudin</t>
  </si>
  <si>
    <t>Mitte</t>
  </si>
  <si>
    <t>Criss0511</t>
  </si>
  <si>
    <t>Jack Teller</t>
  </si>
  <si>
    <t>Morhad</t>
  </si>
  <si>
    <t>2ème</t>
  </si>
  <si>
    <t>3ème</t>
  </si>
  <si>
    <t>4ème</t>
  </si>
  <si>
    <t>5ème</t>
  </si>
  <si>
    <t>6ème</t>
  </si>
  <si>
    <t>1er</t>
  </si>
  <si>
    <t xml:space="preserve">Finale Estival : Répartition Jetons </t>
  </si>
  <si>
    <t>T470</t>
  </si>
  <si>
    <t>T290</t>
  </si>
  <si>
    <t>T180</t>
  </si>
  <si>
    <t>T110</t>
  </si>
  <si>
    <t>T70</t>
  </si>
  <si>
    <t>T40</t>
  </si>
  <si>
    <t xml:space="preserve">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</si>
</sst>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thin">
        <color theme="7"/>
      </right>
      <top/>
      <bottom/>
      <diagonal/>
    </border>
    <border>
      <left/>
      <right style="thin">
        <color theme="8"/>
      </right>
      <top/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8"/>
      </right>
      <top style="medium">
        <color theme="8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3" fontId="2" fillId="3" borderId="0" xfId="0" applyNumberFormat="1" applyFont="1" applyFill="1" applyAlignment="1">
      <alignment horizontal="center" vertical="center"/>
    </xf>
    <xf numFmtId="0" fontId="0" fillId="3" borderId="0" xfId="0" quotePrefix="1" applyFill="1" applyAlignment="1">
      <alignment horizontal="right"/>
    </xf>
    <xf numFmtId="3" fontId="7" fillId="0" borderId="24" xfId="0" applyNumberFormat="1" applyFont="1" applyBorder="1" applyAlignment="1">
      <alignment horizontal="center" vertical="center"/>
    </xf>
    <xf numFmtId="3" fontId="7" fillId="6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6" fillId="6" borderId="28" xfId="0" applyNumberFormat="1" applyFont="1" applyFill="1" applyBorder="1" applyAlignment="1">
      <alignment horizontal="center" vertical="center"/>
    </xf>
    <xf numFmtId="164" fontId="6" fillId="6" borderId="17" xfId="1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64" fontId="6" fillId="6" borderId="27" xfId="1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164" fontId="6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50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border diagonalUp="0" diagonalDown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theme="8"/>
        </left>
        <right style="medium">
          <color theme="8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border diagonalUp="0" diagonalDown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7"/>
        </left>
        <right style="thin">
          <color theme="7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7"/>
        </left>
        <right style="medium">
          <color theme="7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border diagonalUp="0" diagonalDown="0">
        <left style="medium">
          <color theme="7"/>
        </left>
        <right style="medium">
          <color theme="7"/>
        </right>
        <top style="medium">
          <color theme="7"/>
        </top>
        <bottom style="medium">
          <color theme="7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theme="4"/>
        </left>
        <right style="medium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7" name="Tableau7" displayName="Tableau7" ref="A3:F55" totalsRowShown="0" headerRowDxfId="49" dataDxfId="48">
  <autoFilter ref="A3:F55"/>
  <sortState ref="A4:F55">
    <sortCondition descending="1" ref="F3:F55"/>
  </sortState>
  <tableColumns count="6">
    <tableColumn id="1" name="Pseudo" dataDxfId="47"/>
    <tableColumn id="2" name="Base" dataDxfId="46">
      <calculatedColumnFormula>+IF(SUM(C4:E4)&gt;0,7500,0)</calculatedColumnFormula>
    </tableColumn>
    <tableColumn id="3" name="Manches" dataDxfId="45"/>
    <tableColumn id="4" name="Classement" dataDxfId="44">
      <calculatedColumnFormula>VLOOKUP(A4,Général!$A$3:$O$111,15,FALSE)</calculatedColumnFormula>
    </tableColumn>
    <tableColumn id="5" name="Kill" dataDxfId="43">
      <calculatedColumnFormula>VLOOKUP(A4,Kill!$A$3:$O$112,15,FALSE)</calculatedColumnFormula>
    </tableColumn>
    <tableColumn id="6" name="Jetons récoltés" dataDxfId="42">
      <calculatedColumnFormula>SUM(B4:E4)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N57" totalsRowShown="0" headerRowDxfId="41" dataDxfId="40" tableBorderDxfId="39">
  <autoFilter ref="A3:N57"/>
  <sortState ref="A4:N57">
    <sortCondition descending="1" ref="L3:L57"/>
  </sortState>
  <tableColumns count="14">
    <tableColumn id="1" name="Pseudo" dataDxfId="38"/>
    <tableColumn id="2" name="1" dataDxfId="37"/>
    <tableColumn id="3" name="2" dataDxfId="36"/>
    <tableColumn id="4" name="3" dataDxfId="35"/>
    <tableColumn id="5" name="4" dataDxfId="34"/>
    <tableColumn id="6" name="5" dataDxfId="33"/>
    <tableColumn id="7" name="6" dataDxfId="32"/>
    <tableColumn id="8" name="7" dataDxfId="31"/>
    <tableColumn id="9" name="8" dataDxfId="30"/>
    <tableColumn id="10" name="9" dataDxfId="29"/>
    <tableColumn id="11" name="10" dataDxfId="28"/>
    <tableColumn id="12" name="TOTAL" dataDxfId="27">
      <calculatedColumnFormula>+SUM(B4:K4)</calculatedColumnFormula>
    </tableColumn>
    <tableColumn id="13" name="Kill Average" dataDxfId="26">
      <calculatedColumnFormula>VLOOKUP(A4,Kill!$A$3:$L$112,12,FALSE)</calculatedColumnFormula>
    </tableColumn>
    <tableColumn id="14" name="Participation" dataDxfId="0">
      <calculatedColumnFormula>VLOOKUP(A4,Participation!$A$2:$L$57,12,FALSE)</calculatedColumnFormula>
    </tableColumn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O3:O13" totalsRowShown="0" headerRowDxfId="25" dataDxfId="24" tableBorderDxfId="23">
  <autoFilter ref="O3:O13"/>
  <tableColumns count="1">
    <tableColumn id="1" name="Jetons récoltés" dataDxfId="22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A3:N58" totalsRowShown="0" headerRowDxfId="21" dataDxfId="20" tableBorderDxfId="19">
  <autoFilter ref="A3:N58"/>
  <sortState ref="A4:N58">
    <sortCondition descending="1" ref="L3:L58"/>
  </sortState>
  <tableColumns count="14">
    <tableColumn id="1" name="Pseudo" dataDxfId="18"/>
    <tableColumn id="2" name="1" dataDxfId="17"/>
    <tableColumn id="3" name="2" dataDxfId="16"/>
    <tableColumn id="4" name="3" dataDxfId="15"/>
    <tableColumn id="5" name="4" dataDxfId="14"/>
    <tableColumn id="6" name="5" dataDxfId="13"/>
    <tableColumn id="7" name="6" dataDxfId="12"/>
    <tableColumn id="8" name="7" dataDxfId="11"/>
    <tableColumn id="9" name="8" dataDxfId="10"/>
    <tableColumn id="10" name="9" dataDxfId="9"/>
    <tableColumn id="11" name="10" dataDxfId="8"/>
    <tableColumn id="12" name="TOTAL" dataDxfId="7">
      <calculatedColumnFormula>+SUM(B4:K4)</calculatedColumnFormula>
    </tableColumn>
    <tableColumn id="13" name="Class Average" dataDxfId="6">
      <calculatedColumnFormula>VLOOKUP(A4,Général!$A$3:$L$111,12,FALSE)</calculatedColumnFormula>
    </tableColumn>
    <tableColumn id="14" name="Participation" dataDxfId="5">
      <calculatedColumnFormula>VLOOKUP(A4,Participation!$A$2:$L$100,12,FALSE)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O3:O8" totalsRowShown="0" headerRowDxfId="4" dataDxfId="3" tableBorderDxfId="2">
  <autoFilter ref="O3:O8"/>
  <tableColumns count="1">
    <tableColumn id="1" name="Jetons récoltés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G99"/>
  <sheetViews>
    <sheetView tabSelected="1" zoomScale="80" zoomScaleNormal="80" workbookViewId="0"/>
  </sheetViews>
  <sheetFormatPr baseColWidth="10" defaultRowHeight="14.5"/>
  <cols>
    <col min="1" max="6" width="16.81640625" customWidth="1"/>
    <col min="8" max="8" width="23.90625" bestFit="1" customWidth="1"/>
    <col min="10" max="10" width="22.26953125" bestFit="1" customWidth="1"/>
  </cols>
  <sheetData>
    <row r="1" spans="1:33" ht="20" customHeight="1" thickBot="1">
      <c r="A1" s="2"/>
      <c r="B1" s="2"/>
      <c r="C1" s="2"/>
      <c r="D1" s="2"/>
      <c r="E1" s="2"/>
      <c r="F1" s="2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33.5" customHeight="1" thickBot="1">
      <c r="A2" s="52" t="s">
        <v>90</v>
      </c>
      <c r="B2" s="53"/>
      <c r="C2" s="53"/>
      <c r="D2" s="53"/>
      <c r="E2" s="53"/>
      <c r="F2" s="5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20" customHeight="1">
      <c r="A3" s="25" t="s">
        <v>0</v>
      </c>
      <c r="B3" s="5" t="s">
        <v>28</v>
      </c>
      <c r="C3" s="5" t="s">
        <v>27</v>
      </c>
      <c r="D3" s="5" t="s">
        <v>29</v>
      </c>
      <c r="E3" s="5" t="s">
        <v>30</v>
      </c>
      <c r="F3" s="28" t="s">
        <v>32</v>
      </c>
      <c r="G3" s="36"/>
      <c r="H3" s="36" t="s">
        <v>97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20" customHeight="1">
      <c r="A4" s="27" t="s">
        <v>21</v>
      </c>
      <c r="B4" s="31">
        <f>+IF(SUM(C4:E4)&gt;0,7500,0)</f>
        <v>7500</v>
      </c>
      <c r="C4" s="5">
        <v>6000</v>
      </c>
      <c r="D4" s="5">
        <f>VLOOKUP(A4,Général!$A$3:$O$111,15,FALSE)</f>
        <v>10000</v>
      </c>
      <c r="E4" s="5">
        <f>VLOOKUP(A4,Kill!$A$3:$O$112,15,FALSE)</f>
        <v>1000</v>
      </c>
      <c r="F4" s="29">
        <f>SUM(B4:E4)</f>
        <v>24500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33" ht="20" customHeight="1">
      <c r="A5" s="32" t="s">
        <v>25</v>
      </c>
      <c r="B5" s="5">
        <f>+IF(SUM(C5:E5)&gt;0,7500,0)</f>
        <v>7500</v>
      </c>
      <c r="C5" s="5">
        <v>4000</v>
      </c>
      <c r="D5" s="5">
        <f>VLOOKUP(A5,Général!$A$3:$O$111,15,FALSE)</f>
        <v>7000</v>
      </c>
      <c r="E5" s="5">
        <f>VLOOKUP(A5,Kill!$A$3:$O$112,15,FALSE)</f>
        <v>2500</v>
      </c>
      <c r="F5" s="29">
        <f>SUM(B5:E5)</f>
        <v>21000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33" ht="20" customHeight="1">
      <c r="A6" s="32" t="s">
        <v>17</v>
      </c>
      <c r="B6" s="5">
        <f>+IF(SUM(C6:E6)&gt;0,7500,0)</f>
        <v>7500</v>
      </c>
      <c r="C6" s="5">
        <v>2000</v>
      </c>
      <c r="D6" s="5">
        <f>VLOOKUP(A6,Général!$A$3:$O$111,15,FALSE)</f>
        <v>8000</v>
      </c>
      <c r="E6" s="5">
        <f>VLOOKUP(A6,Kill!$A$3:$O$112,15,FALSE)</f>
        <v>2000</v>
      </c>
      <c r="F6" s="29">
        <f>SUM(B6:E6)</f>
        <v>19500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33" ht="20" customHeight="1" thickBot="1">
      <c r="A7" s="32" t="s">
        <v>50</v>
      </c>
      <c r="B7" s="5">
        <f>+IF(SUM(C7:E7)&gt;0,7500,0)</f>
        <v>7500</v>
      </c>
      <c r="C7" s="5">
        <v>4000</v>
      </c>
      <c r="D7" s="5">
        <f>VLOOKUP(A7,Général!$A$3:$O$111,15,FALSE)</f>
        <v>6000</v>
      </c>
      <c r="E7" s="5">
        <f>VLOOKUP(A7,Kill!$A$3:$O$112,15,FALSE)</f>
        <v>0</v>
      </c>
      <c r="F7" s="29">
        <f>SUM(B7:E7)</f>
        <v>17500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33" ht="20" customHeight="1">
      <c r="A8" s="32" t="s">
        <v>9</v>
      </c>
      <c r="B8" s="5">
        <f>+IF(SUM(C8:E8)&gt;0,7500,0)</f>
        <v>7500</v>
      </c>
      <c r="C8" s="5">
        <v>4000</v>
      </c>
      <c r="D8" s="5">
        <f>VLOOKUP(A8,Général!$A$3:$O$111,15,FALSE)</f>
        <v>5500</v>
      </c>
      <c r="E8" s="5">
        <f>VLOOKUP(A8,Kill!$A$3:$O$112,15,FALSE)</f>
        <v>0</v>
      </c>
      <c r="F8" s="29">
        <f>SUM(B8:E8)</f>
        <v>17000</v>
      </c>
      <c r="G8" s="36"/>
      <c r="H8" s="40" t="s">
        <v>53</v>
      </c>
      <c r="I8" s="44">
        <f>+Général!L1*5</f>
        <v>1160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33" ht="20" customHeight="1">
      <c r="A9" s="32" t="s">
        <v>2</v>
      </c>
      <c r="B9" s="5">
        <f>+IF(SUM(C9:E9)&gt;0,7500,0)</f>
        <v>7500</v>
      </c>
      <c r="C9" s="5">
        <v>4000</v>
      </c>
      <c r="D9" s="5">
        <f>VLOOKUP(A9,Général!$A$3:$O$111,15,FALSE)</f>
        <v>5000</v>
      </c>
      <c r="E9" s="5">
        <f>VLOOKUP(A9,Kill!$A$3:$O$112,15,FALSE)</f>
        <v>500</v>
      </c>
      <c r="F9" s="29">
        <f>SUM(B9:E9)</f>
        <v>17000</v>
      </c>
      <c r="G9" s="36"/>
      <c r="H9" s="39" t="s">
        <v>67</v>
      </c>
      <c r="I9" s="41">
        <f>COUNTA(F4:F24)</f>
        <v>21</v>
      </c>
      <c r="J9" s="38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33" ht="20" customHeight="1" thickBot="1">
      <c r="A10" s="32" t="s">
        <v>10</v>
      </c>
      <c r="B10" s="5">
        <f>+IF(SUM(C10:E10)&gt;0,7500,0)</f>
        <v>7500</v>
      </c>
      <c r="C10" s="5">
        <v>2000</v>
      </c>
      <c r="D10" s="5">
        <f>VLOOKUP(A10,Général!$A$3:$O$111,15,FALSE)</f>
        <v>3500</v>
      </c>
      <c r="E10" s="5">
        <f>VLOOKUP(A10,Kill!$A$3:$O$112,15,FALSE)</f>
        <v>1500</v>
      </c>
      <c r="F10" s="29">
        <f>SUM(B10:E10)</f>
        <v>14500</v>
      </c>
      <c r="G10" s="36"/>
      <c r="H10" s="42" t="s">
        <v>68</v>
      </c>
      <c r="I10" s="43">
        <v>6</v>
      </c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33" ht="20" customHeight="1" thickBot="1">
      <c r="A11" s="32" t="s">
        <v>12</v>
      </c>
      <c r="B11" s="5">
        <f>+IF(SUM(C11:E11)&gt;0,7500,0)</f>
        <v>7500</v>
      </c>
      <c r="C11" s="5">
        <v>2000</v>
      </c>
      <c r="D11" s="5">
        <f>VLOOKUP(A11,Général!$A$3:$O$111,15,FALSE)</f>
        <v>4500</v>
      </c>
      <c r="E11" s="5">
        <f>VLOOKUP(A11,Kill!$A$3:$O$112,15,FALSE)</f>
        <v>0</v>
      </c>
      <c r="F11" s="29">
        <f>SUM(B11:E11)</f>
        <v>14000</v>
      </c>
      <c r="G11" s="36"/>
      <c r="H11" s="36"/>
      <c r="I11" s="36"/>
      <c r="J11" s="38"/>
      <c r="K11" s="36"/>
      <c r="L11" s="36"/>
      <c r="M11" s="36"/>
      <c r="N11" s="36"/>
      <c r="O11" s="36"/>
      <c r="P11" s="36"/>
      <c r="Q11" s="36"/>
      <c r="R11" s="36"/>
      <c r="S11" s="36"/>
    </row>
    <row r="12" spans="1:33" ht="20" customHeight="1">
      <c r="A12" s="32" t="s">
        <v>16</v>
      </c>
      <c r="B12" s="5">
        <f>+IF(SUM(C12:E12)&gt;0,7500,0)</f>
        <v>7500</v>
      </c>
      <c r="C12" s="5">
        <v>2000</v>
      </c>
      <c r="D12" s="5">
        <f>VLOOKUP(A12,Général!$A$3:$O$111,15,FALSE)</f>
        <v>4000</v>
      </c>
      <c r="E12" s="5">
        <f>VLOOKUP(A12,Kill!$A$3:$O$112,15,FALSE)</f>
        <v>0</v>
      </c>
      <c r="F12" s="29">
        <f>SUM(B12:E12)</f>
        <v>13500</v>
      </c>
      <c r="G12" s="36"/>
      <c r="H12" s="61" t="s">
        <v>89</v>
      </c>
      <c r="I12" s="44" t="s">
        <v>91</v>
      </c>
      <c r="J12" s="38"/>
      <c r="K12" s="36"/>
      <c r="L12" s="36"/>
      <c r="M12" s="36"/>
      <c r="N12" s="36"/>
      <c r="O12" s="36"/>
      <c r="P12" s="36"/>
      <c r="Q12" s="36"/>
      <c r="R12" s="36"/>
      <c r="S12" s="36"/>
    </row>
    <row r="13" spans="1:33" ht="20" customHeight="1">
      <c r="A13" s="32" t="s">
        <v>82</v>
      </c>
      <c r="B13" s="5">
        <f>+IF(SUM(C13:E13)&gt;0,7500,0)</f>
        <v>7500</v>
      </c>
      <c r="C13" s="5">
        <v>2000</v>
      </c>
      <c r="D13" s="5">
        <f>VLOOKUP(A13,Général!$A$3:$O$111,15,FALSE)</f>
        <v>3000</v>
      </c>
      <c r="E13" s="5">
        <f>VLOOKUP(A13,Kill!$A$3:$O$112,15,FALSE)</f>
        <v>0</v>
      </c>
      <c r="F13" s="29">
        <f>SUM(B13:E13)</f>
        <v>12500</v>
      </c>
      <c r="G13" s="36"/>
      <c r="H13" s="60" t="s">
        <v>84</v>
      </c>
      <c r="I13" s="63" t="s">
        <v>92</v>
      </c>
      <c r="J13" s="38"/>
      <c r="K13" s="36"/>
      <c r="L13" s="36"/>
      <c r="M13" s="36"/>
      <c r="N13" s="36"/>
      <c r="O13" s="36"/>
      <c r="P13" s="36"/>
      <c r="Q13" s="36"/>
      <c r="R13" s="36"/>
      <c r="S13" s="36"/>
    </row>
    <row r="14" spans="1:33" ht="20" customHeight="1">
      <c r="A14" s="32" t="s">
        <v>47</v>
      </c>
      <c r="B14" s="5">
        <f>+IF(SUM(C14:E14)&gt;0,7500,0)</f>
        <v>7500</v>
      </c>
      <c r="C14" s="5">
        <v>2000</v>
      </c>
      <c r="D14" s="5">
        <f>VLOOKUP(A14,Général!$A$3:$O$111,15,FALSE)</f>
        <v>0</v>
      </c>
      <c r="E14" s="5">
        <f>VLOOKUP(A14,Kill!$A$3:$O$112,15,FALSE)</f>
        <v>0</v>
      </c>
      <c r="F14" s="29">
        <f>SUM(B14:E14)</f>
        <v>9500</v>
      </c>
      <c r="G14" s="36"/>
      <c r="H14" s="59" t="s">
        <v>85</v>
      </c>
      <c r="I14" s="58" t="s">
        <v>93</v>
      </c>
      <c r="J14" s="38"/>
      <c r="K14" s="36"/>
      <c r="L14" s="36"/>
      <c r="M14" s="36"/>
      <c r="N14" s="36"/>
      <c r="O14" s="36"/>
      <c r="P14" s="36"/>
      <c r="Q14" s="36"/>
      <c r="R14" s="36"/>
      <c r="S14" s="36"/>
    </row>
    <row r="15" spans="1:33" ht="20" customHeight="1">
      <c r="A15" s="32" t="s">
        <v>6</v>
      </c>
      <c r="B15" s="5">
        <f>+IF(SUM(C15:E15)&gt;0,7500,0)</f>
        <v>7500</v>
      </c>
      <c r="C15" s="5">
        <v>2000</v>
      </c>
      <c r="D15" s="5">
        <f>VLOOKUP(A15,Général!$A$3:$O$111,15,FALSE)</f>
        <v>0</v>
      </c>
      <c r="E15" s="5">
        <f>VLOOKUP(A15,Kill!$A$3:$O$112,15,FALSE)</f>
        <v>0</v>
      </c>
      <c r="F15" s="29">
        <f>SUM(B15:E15)</f>
        <v>9500</v>
      </c>
      <c r="G15" s="36"/>
      <c r="H15" s="60" t="s">
        <v>86</v>
      </c>
      <c r="I15" s="63" t="s">
        <v>94</v>
      </c>
      <c r="J15" s="36"/>
      <c r="K15" s="36"/>
      <c r="L15" s="36"/>
      <c r="M15" s="36"/>
      <c r="N15" s="36"/>
      <c r="O15" s="36"/>
      <c r="P15" s="36"/>
      <c r="Q15" s="36"/>
    </row>
    <row r="16" spans="1:33" ht="20" customHeight="1">
      <c r="A16" s="32" t="s">
        <v>45</v>
      </c>
      <c r="B16" s="5">
        <f>+IF(SUM(C16:E16)&gt;0,7500,0)</f>
        <v>7500</v>
      </c>
      <c r="C16" s="5">
        <v>2000</v>
      </c>
      <c r="D16" s="5">
        <f>VLOOKUP(A16,Général!$A$3:$O$111,15,FALSE)</f>
        <v>0</v>
      </c>
      <c r="E16" s="5">
        <f>VLOOKUP(A16,Kill!$A$3:$O$112,15,FALSE)</f>
        <v>0</v>
      </c>
      <c r="F16" s="29">
        <f>SUM(B16:E16)</f>
        <v>9500</v>
      </c>
      <c r="G16" s="36"/>
      <c r="H16" s="59" t="s">
        <v>87</v>
      </c>
      <c r="I16" s="58" t="s">
        <v>95</v>
      </c>
      <c r="J16" s="36"/>
      <c r="K16" s="36"/>
      <c r="L16" s="36"/>
      <c r="M16" s="36"/>
      <c r="N16" s="36"/>
      <c r="O16" s="36"/>
      <c r="P16" s="36"/>
      <c r="Q16" s="36"/>
    </row>
    <row r="17" spans="1:19" ht="20" customHeight="1" thickBot="1">
      <c r="A17" s="32" t="s">
        <v>13</v>
      </c>
      <c r="B17" s="5">
        <f>+IF(SUM(C17:E17)&gt;0,7500,0)</f>
        <v>7500</v>
      </c>
      <c r="C17" s="5">
        <v>2000</v>
      </c>
      <c r="D17" s="5">
        <f>VLOOKUP(A17,Général!$A$3:$O$111,15,FALSE)</f>
        <v>0</v>
      </c>
      <c r="E17" s="5">
        <f>VLOOKUP(A17,Kill!$A$3:$O$112,15,FALSE)</f>
        <v>0</v>
      </c>
      <c r="F17" s="29">
        <f>SUM(B17:E17)</f>
        <v>9500</v>
      </c>
      <c r="G17" s="36"/>
      <c r="H17" s="62" t="s">
        <v>88</v>
      </c>
      <c r="I17" s="64" t="s">
        <v>96</v>
      </c>
      <c r="J17" s="36"/>
      <c r="K17" s="36"/>
      <c r="L17" s="36"/>
      <c r="M17" s="36"/>
      <c r="N17" s="36"/>
      <c r="O17" s="36"/>
      <c r="P17" s="36"/>
      <c r="Q17" s="36"/>
    </row>
    <row r="18" spans="1:19" ht="20" customHeight="1">
      <c r="A18" s="32" t="s">
        <v>3</v>
      </c>
      <c r="B18" s="5">
        <f>+IF(SUM(C18:E18)&gt;0,7500,0)</f>
        <v>7500</v>
      </c>
      <c r="C18" s="5">
        <v>2000</v>
      </c>
      <c r="D18" s="5">
        <f>VLOOKUP(A18,Général!$A$3:$O$111,15,FALSE)</f>
        <v>0</v>
      </c>
      <c r="E18" s="5">
        <f>VLOOKUP(A18,Kill!$A$3:$O$112,15,FALSE)</f>
        <v>0</v>
      </c>
      <c r="F18" s="29">
        <f>SUM(B18:E18)</f>
        <v>9500</v>
      </c>
      <c r="G18" s="36"/>
      <c r="H18" s="38"/>
      <c r="I18" s="36"/>
      <c r="J18" s="36"/>
      <c r="K18" s="36"/>
      <c r="L18" s="36"/>
      <c r="M18" s="36"/>
      <c r="N18" s="36"/>
      <c r="O18" s="36"/>
      <c r="P18" s="36"/>
      <c r="Q18" s="36"/>
    </row>
    <row r="19" spans="1:19" ht="20" customHeight="1">
      <c r="A19" s="32" t="s">
        <v>11</v>
      </c>
      <c r="B19" s="5">
        <f>+IF(SUM(C19:E19)&gt;0,7500,0)</f>
        <v>7500</v>
      </c>
      <c r="C19" s="5">
        <v>2000</v>
      </c>
      <c r="D19" s="5">
        <f>VLOOKUP(A19,Général!$A$3:$O$111,15,FALSE)</f>
        <v>0</v>
      </c>
      <c r="E19" s="5">
        <f>VLOOKUP(A19,Kill!$A$3:$O$112,15,FALSE)</f>
        <v>0</v>
      </c>
      <c r="F19" s="29">
        <f>SUM(B19:E19)</f>
        <v>9500</v>
      </c>
      <c r="G19" s="36"/>
      <c r="H19" s="38"/>
      <c r="I19" s="36"/>
      <c r="J19" s="36"/>
      <c r="K19" s="36"/>
      <c r="L19" s="36"/>
      <c r="M19" s="36"/>
      <c r="N19" s="36"/>
      <c r="O19" s="36"/>
      <c r="P19" s="36"/>
      <c r="Q19" s="36"/>
    </row>
    <row r="20" spans="1:19" ht="20" customHeight="1">
      <c r="A20" s="32" t="s">
        <v>76</v>
      </c>
      <c r="B20" s="5">
        <f>+IF(SUM(C20:E20)&gt;0,7500,0)</f>
        <v>7500</v>
      </c>
      <c r="C20" s="5">
        <v>2000</v>
      </c>
      <c r="D20" s="5">
        <f>VLOOKUP(A20,Général!$A$3:$O$111,15,FALSE)</f>
        <v>0</v>
      </c>
      <c r="E20" s="5">
        <f>VLOOKUP(A20,Kill!$A$3:$O$112,15,FALSE)</f>
        <v>0</v>
      </c>
      <c r="F20" s="29">
        <f>SUM(B20:E20)</f>
        <v>9500</v>
      </c>
      <c r="G20" s="36"/>
      <c r="H20" s="38"/>
      <c r="I20" s="36"/>
      <c r="J20" s="36"/>
      <c r="K20" s="36"/>
      <c r="L20" s="36"/>
      <c r="M20" s="36"/>
      <c r="N20" s="36"/>
      <c r="O20" s="36"/>
      <c r="P20" s="36"/>
      <c r="Q20" s="36"/>
    </row>
    <row r="21" spans="1:19" ht="20" customHeight="1">
      <c r="A21" s="32" t="s">
        <v>78</v>
      </c>
      <c r="B21" s="5">
        <f>+IF(SUM(C21:E21)&gt;0,7500,0)</f>
        <v>7500</v>
      </c>
      <c r="C21" s="5">
        <v>2000</v>
      </c>
      <c r="D21" s="5">
        <f>VLOOKUP(A21,Général!$A$3:$O$111,15,FALSE)</f>
        <v>0</v>
      </c>
      <c r="E21" s="5">
        <f>VLOOKUP(A21,Kill!$A$3:$O$112,15,FALSE)</f>
        <v>0</v>
      </c>
      <c r="F21" s="29">
        <f>SUM(B21:E21)</f>
        <v>9500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9" ht="20" customHeight="1">
      <c r="A22" s="32" t="s">
        <v>37</v>
      </c>
      <c r="B22" s="5">
        <f>+IF(SUM(C22:E22)&gt;0,7500,0)</f>
        <v>7500</v>
      </c>
      <c r="C22" s="5">
        <v>2000</v>
      </c>
      <c r="D22" s="5">
        <f>VLOOKUP(A22,Général!$A$3:$O$111,15,FALSE)</f>
        <v>0</v>
      </c>
      <c r="E22" s="5">
        <f>VLOOKUP(A22,Kill!$A$3:$O$112,15,FALSE)</f>
        <v>0</v>
      </c>
      <c r="F22" s="29">
        <f>SUM(B22:E22)</f>
        <v>9500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9" ht="20" customHeight="1">
      <c r="A23" s="32" t="s">
        <v>79</v>
      </c>
      <c r="B23" s="5">
        <f>+IF(SUM(C23:E23)&gt;0,7500,0)</f>
        <v>7500</v>
      </c>
      <c r="C23" s="5">
        <v>2000</v>
      </c>
      <c r="D23" s="5">
        <f>VLOOKUP(A23,Général!$A$3:$O$111,15,FALSE)</f>
        <v>0</v>
      </c>
      <c r="E23" s="5">
        <f>VLOOKUP(A23,Kill!$A$3:$O$112,15,FALSE)</f>
        <v>0</v>
      </c>
      <c r="F23" s="29">
        <f>SUM(B23:E23)</f>
        <v>9500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20" customHeight="1">
      <c r="A24" s="32" t="s">
        <v>38</v>
      </c>
      <c r="B24" s="5">
        <f>+IF(SUM(C24:E24)&gt;0,7500,0)</f>
        <v>7500</v>
      </c>
      <c r="C24" s="5">
        <v>2000</v>
      </c>
      <c r="D24" s="5">
        <f>VLOOKUP(A24,Général!$A$3:$O$111,15,FALSE)</f>
        <v>0</v>
      </c>
      <c r="E24" s="5">
        <f>VLOOKUP(A24,Kill!$A$3:$O$112,15,FALSE)</f>
        <v>0</v>
      </c>
      <c r="F24" s="29">
        <f>SUM(B24:E24)</f>
        <v>9500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20" customHeight="1">
      <c r="A25" s="32" t="s">
        <v>15</v>
      </c>
      <c r="B25" s="5">
        <f>+IF(SUM(C25:E25)&gt;0,7500,0)</f>
        <v>0</v>
      </c>
      <c r="C25" s="5">
        <v>0</v>
      </c>
      <c r="D25" s="5">
        <f>VLOOKUP(A25,Général!$A$3:$O$111,15,FALSE)</f>
        <v>0</v>
      </c>
      <c r="E25" s="5">
        <f>VLOOKUP(A25,Kill!$A$3:$O$112,15,FALSE)</f>
        <v>0</v>
      </c>
      <c r="F25" s="29">
        <f>SUM(B25:E25)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20" customHeight="1">
      <c r="A26" s="32" t="s">
        <v>14</v>
      </c>
      <c r="B26" s="5">
        <f>+IF(SUM(C26:E26)&gt;0,7500,0)</f>
        <v>0</v>
      </c>
      <c r="C26" s="5">
        <v>0</v>
      </c>
      <c r="D26" s="5">
        <f>VLOOKUP(A26,Général!$A$3:$O$111,15,FALSE)</f>
        <v>0</v>
      </c>
      <c r="E26" s="5">
        <f>VLOOKUP(A26,Kill!$A$3:$O$112,15,FALSE)</f>
        <v>0</v>
      </c>
      <c r="F26" s="29">
        <f>SUM(B26:E26)</f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20" customHeight="1">
      <c r="A27" s="32" t="s">
        <v>18</v>
      </c>
      <c r="B27" s="5">
        <f>+IF(SUM(C27:E27)&gt;0,7500,0)</f>
        <v>0</v>
      </c>
      <c r="C27" s="5">
        <v>0</v>
      </c>
      <c r="D27" s="5">
        <f>VLOOKUP(A27,Général!$A$3:$O$111,15,FALSE)</f>
        <v>0</v>
      </c>
      <c r="E27" s="5">
        <f>VLOOKUP(A27,Kill!$A$3:$O$112,15,FALSE)</f>
        <v>0</v>
      </c>
      <c r="F27" s="29">
        <f>SUM(B27:E27)</f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20" customHeight="1">
      <c r="A28" s="32" t="s">
        <v>7</v>
      </c>
      <c r="B28" s="5">
        <f>+IF(SUM(C28:E28)&gt;0,7500,0)</f>
        <v>0</v>
      </c>
      <c r="C28" s="5">
        <v>0</v>
      </c>
      <c r="D28" s="5">
        <f>VLOOKUP(A28,Général!$A$3:$O$111,15,FALSE)</f>
        <v>0</v>
      </c>
      <c r="E28" s="5">
        <f>VLOOKUP(A28,Kill!$A$3:$O$112,15,FALSE)</f>
        <v>0</v>
      </c>
      <c r="F28" s="29">
        <f>SUM(B28:E28)</f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20" customHeight="1">
      <c r="A29" s="32" t="s">
        <v>36</v>
      </c>
      <c r="B29" s="5">
        <f>+IF(SUM(C29:E29)&gt;0,7500,0)</f>
        <v>0</v>
      </c>
      <c r="C29" s="5">
        <v>0</v>
      </c>
      <c r="D29" s="5">
        <f>VLOOKUP(A29,Général!$A$3:$O$111,15,FALSE)</f>
        <v>0</v>
      </c>
      <c r="E29" s="5">
        <f>VLOOKUP(A29,Kill!$A$3:$O$112,15,FALSE)</f>
        <v>0</v>
      </c>
      <c r="F29" s="29">
        <f>SUM(B29:E29)</f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20" customHeight="1">
      <c r="A30" s="49" t="s">
        <v>81</v>
      </c>
      <c r="B30" s="46">
        <f>+IF(SUM(C30:E30)&gt;0,7500,0)</f>
        <v>0</v>
      </c>
      <c r="C30" s="46">
        <v>0</v>
      </c>
      <c r="D30" s="46">
        <f>VLOOKUP(A30,Général!$A$3:$O$111,15,FALSE)</f>
        <v>0</v>
      </c>
      <c r="E30" s="46">
        <f>VLOOKUP(A30,Kill!$A$3:$O$112,15,FALSE)</f>
        <v>0</v>
      </c>
      <c r="F30" s="50">
        <f>SUM(B30:E30)</f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20" customHeight="1">
      <c r="A31" s="32" t="s">
        <v>19</v>
      </c>
      <c r="B31" s="5">
        <f>+IF(SUM(C31:E31)&gt;0,7500,0)</f>
        <v>0</v>
      </c>
      <c r="C31" s="5">
        <v>0</v>
      </c>
      <c r="D31" s="5">
        <f>VLOOKUP(A31,Général!$A$3:$O$111,15,FALSE)</f>
        <v>0</v>
      </c>
      <c r="E31" s="5">
        <f>VLOOKUP(A31,Kill!$A$3:$O$112,15,FALSE)</f>
        <v>0</v>
      </c>
      <c r="F31" s="29">
        <f>SUM(B31:E31)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20" customHeight="1">
      <c r="A32" s="32" t="s">
        <v>83</v>
      </c>
      <c r="B32" s="5">
        <f>+IF(SUM(C32:E32)&gt;0,7500,0)</f>
        <v>0</v>
      </c>
      <c r="C32" s="5">
        <v>0</v>
      </c>
      <c r="D32" s="5">
        <f>VLOOKUP(A32,Général!$A$3:$O$111,15,FALSE)</f>
        <v>0</v>
      </c>
      <c r="E32" s="5">
        <f>VLOOKUP(A32,Kill!$A$3:$O$112,15,FALSE)</f>
        <v>0</v>
      </c>
      <c r="F32" s="29">
        <f>SUM(B32:E32)</f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20" customHeight="1">
      <c r="A33" s="32" t="s">
        <v>5</v>
      </c>
      <c r="B33" s="5">
        <f>+IF(SUM(C33:E33)&gt;0,7500,0)</f>
        <v>0</v>
      </c>
      <c r="C33" s="5">
        <v>0</v>
      </c>
      <c r="D33" s="5">
        <f>VLOOKUP(A33,Général!$A$3:$O$111,15,FALSE)</f>
        <v>0</v>
      </c>
      <c r="E33" s="5">
        <f>VLOOKUP(A33,Kill!$A$3:$O$112,15,FALSE)</f>
        <v>0</v>
      </c>
      <c r="F33" s="29">
        <f>SUM(B33:E33)</f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20" customHeight="1">
      <c r="A34" s="32" t="s">
        <v>24</v>
      </c>
      <c r="B34" s="5">
        <f>+IF(SUM(C34:E34)&gt;0,7500,0)</f>
        <v>0</v>
      </c>
      <c r="C34" s="5">
        <v>0</v>
      </c>
      <c r="D34" s="5">
        <f>VLOOKUP(A34,Général!$A$3:$O$111,15,FALSE)</f>
        <v>0</v>
      </c>
      <c r="E34" s="5">
        <f>VLOOKUP(A34,Kill!$A$3:$O$112,15,FALSE)</f>
        <v>0</v>
      </c>
      <c r="F34" s="29">
        <f>SUM(B34:E34)</f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20" customHeight="1">
      <c r="A35" s="32" t="s">
        <v>42</v>
      </c>
      <c r="B35" s="5">
        <f>+IF(SUM(C35:E35)&gt;0,7500,0)</f>
        <v>0</v>
      </c>
      <c r="C35" s="5">
        <v>0</v>
      </c>
      <c r="D35" s="5">
        <f>VLOOKUP(A35,Général!$A$3:$O$111,15,FALSE)</f>
        <v>0</v>
      </c>
      <c r="E35" s="5">
        <f>VLOOKUP(A35,Kill!$A$3:$O$112,15,FALSE)</f>
        <v>0</v>
      </c>
      <c r="F35" s="29">
        <f>SUM(B35:E35)</f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20" customHeight="1">
      <c r="A36" s="32" t="s">
        <v>20</v>
      </c>
      <c r="B36" s="5">
        <f>+IF(SUM(C36:E36)&gt;0,7500,0)</f>
        <v>0</v>
      </c>
      <c r="C36" s="5">
        <v>0</v>
      </c>
      <c r="D36" s="5">
        <f>VLOOKUP(A36,Général!$A$3:$O$111,15,FALSE)</f>
        <v>0</v>
      </c>
      <c r="E36" s="5">
        <f>VLOOKUP(A36,Kill!$A$3:$O$112,15,FALSE)</f>
        <v>0</v>
      </c>
      <c r="F36" s="29">
        <f>SUM(B36:E36)</f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20" customHeight="1">
      <c r="A37" s="32" t="s">
        <v>22</v>
      </c>
      <c r="B37" s="5">
        <f>+IF(SUM(C37:E37)&gt;0,7500,0)</f>
        <v>0</v>
      </c>
      <c r="C37" s="5">
        <v>0</v>
      </c>
      <c r="D37" s="5">
        <f>VLOOKUP(A37,Général!$A$3:$O$111,15,FALSE)</f>
        <v>0</v>
      </c>
      <c r="E37" s="5">
        <f>VLOOKUP(A37,Kill!$A$3:$O$112,15,FALSE)</f>
        <v>0</v>
      </c>
      <c r="F37" s="29">
        <f>SUM(B37:E37)</f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20" customHeight="1">
      <c r="A38" s="32" t="s">
        <v>39</v>
      </c>
      <c r="B38" s="5">
        <f>+IF(SUM(C38:E38)&gt;0,7500,0)</f>
        <v>0</v>
      </c>
      <c r="C38" s="5">
        <v>0</v>
      </c>
      <c r="D38" s="5">
        <f>VLOOKUP(A38,Général!$A$3:$O$111,15,FALSE)</f>
        <v>0</v>
      </c>
      <c r="E38" s="5">
        <f>VLOOKUP(A38,Kill!$A$3:$O$112,15,FALSE)</f>
        <v>0</v>
      </c>
      <c r="F38" s="29">
        <f>SUM(B38:E38)</f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20" customHeight="1">
      <c r="A39" s="32" t="s">
        <v>40</v>
      </c>
      <c r="B39" s="5">
        <f>+IF(SUM(C39:E39)&gt;0,7500,0)</f>
        <v>0</v>
      </c>
      <c r="C39" s="5">
        <v>0</v>
      </c>
      <c r="D39" s="5">
        <f>VLOOKUP(A39,Général!$A$3:$O$111,15,FALSE)</f>
        <v>0</v>
      </c>
      <c r="E39" s="5">
        <f>VLOOKUP(A39,Kill!$A$3:$O$112,15,FALSE)</f>
        <v>0</v>
      </c>
      <c r="F39" s="29">
        <f>SUM(B39:E39)</f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20" customHeight="1">
      <c r="A40" s="32" t="s">
        <v>43</v>
      </c>
      <c r="B40" s="5">
        <f>+IF(SUM(C40:E40)&gt;0,7500,0)</f>
        <v>0</v>
      </c>
      <c r="C40" s="5">
        <v>0</v>
      </c>
      <c r="D40" s="5">
        <f>VLOOKUP(A40,Général!$A$3:$O$111,15,FALSE)</f>
        <v>0</v>
      </c>
      <c r="E40" s="5">
        <f>VLOOKUP(A40,Kill!$A$3:$O$112,15,FALSE)</f>
        <v>0</v>
      </c>
      <c r="F40" s="29">
        <f>SUM(B40:E40)</f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20" customHeight="1">
      <c r="A41" s="32" t="s">
        <v>23</v>
      </c>
      <c r="B41" s="5">
        <f>+IF(SUM(C41:E41)&gt;0,7500,0)</f>
        <v>0</v>
      </c>
      <c r="C41" s="5">
        <v>0</v>
      </c>
      <c r="D41" s="5">
        <f>VLOOKUP(A41,Général!$A$3:$O$111,15,FALSE)</f>
        <v>0</v>
      </c>
      <c r="E41" s="5">
        <f>VLOOKUP(A41,Kill!$A$3:$O$112,15,FALSE)</f>
        <v>0</v>
      </c>
      <c r="F41" s="29">
        <f>SUM(B41:E41)</f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20" customHeight="1">
      <c r="A42" s="32" t="s">
        <v>48</v>
      </c>
      <c r="B42" s="5">
        <f>+IF(SUM(C42:E42)&gt;0,7500,0)</f>
        <v>0</v>
      </c>
      <c r="C42" s="5">
        <v>0</v>
      </c>
      <c r="D42" s="5">
        <f>VLOOKUP(A42,Général!$A$3:$O$111,15,FALSE)</f>
        <v>0</v>
      </c>
      <c r="E42" s="5">
        <f>VLOOKUP(A42,Kill!$A$3:$O$112,15,FALSE)</f>
        <v>0</v>
      </c>
      <c r="F42" s="29">
        <f>SUM(B42:E42)</f>
        <v>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20" customHeight="1">
      <c r="A43" s="32" t="s">
        <v>49</v>
      </c>
      <c r="B43" s="5">
        <f>+IF(SUM(C43:E43)&gt;0,7500,0)</f>
        <v>0</v>
      </c>
      <c r="C43" s="5">
        <v>0</v>
      </c>
      <c r="D43" s="5">
        <f>VLOOKUP(A43,Général!$A$3:$O$111,15,FALSE)</f>
        <v>0</v>
      </c>
      <c r="E43" s="5">
        <f>VLOOKUP(A43,Kill!$A$3:$O$112,15,FALSE)</f>
        <v>0</v>
      </c>
      <c r="F43" s="29">
        <f>SUM(B43:E43)</f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20" customHeight="1">
      <c r="A44" s="32" t="s">
        <v>80</v>
      </c>
      <c r="B44" s="5">
        <f>+IF(SUM(C44:E44)&gt;0,7500,0)</f>
        <v>0</v>
      </c>
      <c r="C44" s="5">
        <v>0</v>
      </c>
      <c r="D44" s="5">
        <f>VLOOKUP(A44,Général!$A$3:$O$111,15,FALSE)</f>
        <v>0</v>
      </c>
      <c r="E44" s="5">
        <f>VLOOKUP(A44,Kill!$A$3:$O$112,15,FALSE)</f>
        <v>0</v>
      </c>
      <c r="F44" s="29">
        <f>SUM(B44:E44)</f>
        <v>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20" customHeight="1">
      <c r="A45" s="32" t="s">
        <v>8</v>
      </c>
      <c r="B45" s="5">
        <f>+IF(SUM(C45:E45)&gt;0,7500,0)</f>
        <v>0</v>
      </c>
      <c r="C45" s="5">
        <v>0</v>
      </c>
      <c r="D45" s="5">
        <f>VLOOKUP(A45,Général!$A$3:$O$111,15,FALSE)</f>
        <v>0</v>
      </c>
      <c r="E45" s="5">
        <f>VLOOKUP(A45,Kill!$A$3:$O$112,15,FALSE)</f>
        <v>0</v>
      </c>
      <c r="F45" s="29">
        <f>SUM(B45:E45)</f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20" customHeight="1">
      <c r="A46" s="32" t="s">
        <v>77</v>
      </c>
      <c r="B46" s="5">
        <f>+IF(SUM(C46:E46)&gt;0,7500,0)</f>
        <v>0</v>
      </c>
      <c r="C46" s="5">
        <v>0</v>
      </c>
      <c r="D46" s="5">
        <f>VLOOKUP(A46,Général!$A$3:$O$111,15,FALSE)</f>
        <v>0</v>
      </c>
      <c r="E46" s="5">
        <f>VLOOKUP(A46,Kill!$A$3:$O$112,15,FALSE)</f>
        <v>0</v>
      </c>
      <c r="F46" s="29">
        <f>SUM(B46:E46)</f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20" customHeight="1">
      <c r="A47" s="32" t="s">
        <v>75</v>
      </c>
      <c r="B47" s="5">
        <f>+IF(SUM(C47:E47)&gt;0,7500,0)</f>
        <v>0</v>
      </c>
      <c r="C47" s="5">
        <v>0</v>
      </c>
      <c r="D47" s="5">
        <f>VLOOKUP(A47,Général!$A$3:$O$111,15,FALSE)</f>
        <v>0</v>
      </c>
      <c r="E47" s="5">
        <f>VLOOKUP(A47,Kill!$A$3:$O$112,15,FALSE)</f>
        <v>0</v>
      </c>
      <c r="F47" s="29">
        <f>SUM(B47:E47)</f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20" customHeight="1">
      <c r="A48" s="32" t="s">
        <v>26</v>
      </c>
      <c r="B48" s="5">
        <f>+IF(SUM(C48:E48)&gt;0,7500,0)</f>
        <v>0</v>
      </c>
      <c r="C48" s="5">
        <v>0</v>
      </c>
      <c r="D48" s="5">
        <f>VLOOKUP(A48,Général!$A$3:$O$111,15,FALSE)</f>
        <v>0</v>
      </c>
      <c r="E48" s="5">
        <f>VLOOKUP(A48,Kill!$A$3:$O$112,15,FALSE)</f>
        <v>0</v>
      </c>
      <c r="F48" s="29">
        <f>SUM(B48:E48)</f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20" ht="20" customHeight="1">
      <c r="A49" s="32" t="s">
        <v>41</v>
      </c>
      <c r="B49" s="5">
        <f>+IF(SUM(C49:E49)&gt;0,7500,0)</f>
        <v>0</v>
      </c>
      <c r="C49" s="5">
        <v>0</v>
      </c>
      <c r="D49" s="5">
        <f>VLOOKUP(A49,Général!$A$3:$O$111,15,FALSE)</f>
        <v>0</v>
      </c>
      <c r="E49" s="5">
        <f>VLOOKUP(A49,Kill!$A$3:$O$112,15,FALSE)</f>
        <v>0</v>
      </c>
      <c r="F49" s="29">
        <f>SUM(B49:E49)</f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20" ht="20" customHeight="1">
      <c r="A50" s="32" t="s">
        <v>44</v>
      </c>
      <c r="B50" s="5">
        <f>+IF(SUM(C50:E50)&gt;0,7500,0)</f>
        <v>0</v>
      </c>
      <c r="C50" s="5">
        <v>0</v>
      </c>
      <c r="D50" s="5">
        <f>VLOOKUP(A50,Général!$A$3:$O$111,15,FALSE)</f>
        <v>0</v>
      </c>
      <c r="E50" s="5">
        <f>VLOOKUP(A50,Kill!$A$3:$O$112,15,FALSE)</f>
        <v>0</v>
      </c>
      <c r="F50" s="29">
        <f>SUM(B50:E50)</f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20" ht="20" customHeight="1">
      <c r="A51" s="32" t="s">
        <v>46</v>
      </c>
      <c r="B51" s="5">
        <f>+IF(SUM(C51:E51)&gt;0,7500,0)</f>
        <v>0</v>
      </c>
      <c r="C51" s="5">
        <v>0</v>
      </c>
      <c r="D51" s="5">
        <f>VLOOKUP(A51,Général!$A$3:$O$111,15,FALSE)</f>
        <v>0</v>
      </c>
      <c r="E51" s="5">
        <f>VLOOKUP(A51,Kill!$A$3:$O$112,15,FALSE)</f>
        <v>0</v>
      </c>
      <c r="F51" s="29">
        <f>SUM(B51:E51)</f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20" ht="20" customHeight="1">
      <c r="A52" s="32" t="s">
        <v>4</v>
      </c>
      <c r="B52" s="5">
        <f>+IF(SUM(C52:E52)&gt;0,7500,0)</f>
        <v>0</v>
      </c>
      <c r="C52" s="5">
        <v>0</v>
      </c>
      <c r="D52" s="5">
        <f>VLOOKUP(A52,Général!$A$3:$O$111,15,FALSE)</f>
        <v>0</v>
      </c>
      <c r="E52" s="5">
        <f>VLOOKUP(A52,Kill!$A$3:$O$112,15,FALSE)</f>
        <v>0</v>
      </c>
      <c r="F52" s="29">
        <f>SUM(B52:E52)</f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20" customHeight="1">
      <c r="A53" s="32" t="s">
        <v>35</v>
      </c>
      <c r="B53" s="5">
        <f>+IF(SUM(C53:E53)&gt;0,7500,0)</f>
        <v>0</v>
      </c>
      <c r="C53" s="5">
        <v>0</v>
      </c>
      <c r="D53" s="5">
        <f>VLOOKUP(A53,Général!$A$3:$O$111,15,FALSE)</f>
        <v>0</v>
      </c>
      <c r="E53" s="5">
        <f>VLOOKUP(A53,Kill!$A$3:$O$112,15,FALSE)</f>
        <v>0</v>
      </c>
      <c r="F53" s="29">
        <f>SUM(B53:E53)</f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20" customHeight="1">
      <c r="A54" s="32" t="s">
        <v>51</v>
      </c>
      <c r="B54" s="5">
        <f>+IF(SUM(C54:E54)&gt;0,7500,0)</f>
        <v>0</v>
      </c>
      <c r="C54" s="5">
        <v>0</v>
      </c>
      <c r="D54" s="5">
        <f>VLOOKUP(A54,Général!$A$3:$O$111,15,FALSE)</f>
        <v>0</v>
      </c>
      <c r="E54" s="5">
        <f>VLOOKUP(A54,Kill!$A$3:$O$112,15,FALSE)</f>
        <v>0</v>
      </c>
      <c r="F54" s="29">
        <f>SUM(B54:E54)</f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20" customHeight="1" thickBot="1">
      <c r="A55" s="33" t="s">
        <v>52</v>
      </c>
      <c r="B55" s="26">
        <f>+IF(SUM(C55:E55)&gt;0,7500,0)</f>
        <v>0</v>
      </c>
      <c r="C55" s="26">
        <v>0</v>
      </c>
      <c r="D55" s="26">
        <f>VLOOKUP(A55,Général!$A$3:$O$111,15,FALSE)</f>
        <v>0</v>
      </c>
      <c r="E55" s="26">
        <f>VLOOKUP(A55,Kill!$A$3:$O$112,15,FALSE)</f>
        <v>0</v>
      </c>
      <c r="F55" s="30">
        <f>SUM(B55:E55)</f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20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20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20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20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20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20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20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20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20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20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20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20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20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85" fitToWidth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Y283"/>
  <sheetViews>
    <sheetView zoomScale="80" zoomScaleNormal="80" workbookViewId="0">
      <selection activeCell="R11" sqref="R11"/>
    </sheetView>
  </sheetViews>
  <sheetFormatPr baseColWidth="10" defaultRowHeight="14.5"/>
  <cols>
    <col min="1" max="1" width="16.7265625" customWidth="1"/>
    <col min="12" max="12" width="16.7265625" customWidth="1"/>
    <col min="13" max="13" width="16.6328125" customWidth="1"/>
    <col min="14" max="14" width="16.7265625" bestFit="1" customWidth="1"/>
    <col min="15" max="15" width="16.6328125" customWidth="1"/>
  </cols>
  <sheetData>
    <row r="1" spans="1:25" s="4" customFormat="1" ht="20" customHeight="1">
      <c r="A1" s="3"/>
      <c r="B1" s="3">
        <v>21</v>
      </c>
      <c r="C1" s="3">
        <v>28</v>
      </c>
      <c r="D1" s="3">
        <v>30</v>
      </c>
      <c r="E1" s="3">
        <v>26</v>
      </c>
      <c r="F1" s="3">
        <v>17</v>
      </c>
      <c r="G1" s="3">
        <v>21</v>
      </c>
      <c r="H1" s="3">
        <v>18</v>
      </c>
      <c r="I1" s="3">
        <v>24</v>
      </c>
      <c r="J1" s="3">
        <v>21</v>
      </c>
      <c r="K1" s="3">
        <v>26</v>
      </c>
      <c r="L1" s="3">
        <f>+SUM(B1:K1)</f>
        <v>232</v>
      </c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4" customFormat="1" ht="34" customHeight="1">
      <c r="A2" s="55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4" customFormat="1" ht="20" customHeight="1" thickBot="1">
      <c r="A3" s="5" t="s">
        <v>0</v>
      </c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  <c r="J3" s="5" t="s">
        <v>62</v>
      </c>
      <c r="K3" s="5" t="s">
        <v>63</v>
      </c>
      <c r="L3" s="6" t="s">
        <v>1</v>
      </c>
      <c r="M3" s="5" t="s">
        <v>33</v>
      </c>
      <c r="N3" s="5" t="s">
        <v>34</v>
      </c>
      <c r="O3" s="5" t="s">
        <v>32</v>
      </c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4" customFormat="1" ht="20" customHeight="1">
      <c r="A4" s="6" t="s">
        <v>21</v>
      </c>
      <c r="B4" s="8">
        <v>400</v>
      </c>
      <c r="C4" s="5"/>
      <c r="D4" s="34">
        <v>400</v>
      </c>
      <c r="E4" s="5">
        <v>100</v>
      </c>
      <c r="F4" s="5"/>
      <c r="G4" s="5"/>
      <c r="H4" s="34">
        <v>500</v>
      </c>
      <c r="I4" s="5"/>
      <c r="J4" s="34">
        <v>300</v>
      </c>
      <c r="K4" s="5"/>
      <c r="L4" s="9">
        <f>+SUM(B4:K4)</f>
        <v>1700</v>
      </c>
      <c r="M4" s="10">
        <f>VLOOKUP(A4,Kill!$A$3:$L$112,12,FALSE)</f>
        <v>11</v>
      </c>
      <c r="N4" s="5">
        <f>VLOOKUP(A4,Participation!$A$2:$L$57,12,FALSE)</f>
        <v>8</v>
      </c>
      <c r="O4" s="19">
        <v>10000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4" customFormat="1" ht="20" customHeight="1">
      <c r="A5" s="6" t="s">
        <v>17</v>
      </c>
      <c r="B5" s="8">
        <v>200</v>
      </c>
      <c r="C5" s="5">
        <v>200</v>
      </c>
      <c r="D5" s="5"/>
      <c r="E5" s="5"/>
      <c r="F5" s="5"/>
      <c r="G5" s="5"/>
      <c r="H5" s="5">
        <v>300</v>
      </c>
      <c r="I5" s="34">
        <v>300</v>
      </c>
      <c r="J5" s="5"/>
      <c r="K5" s="57">
        <v>200</v>
      </c>
      <c r="L5" s="11">
        <f>+SUM(B5:K5)</f>
        <v>1200</v>
      </c>
      <c r="M5" s="10">
        <f>VLOOKUP(A5,Kill!$A$3:$L$112,12,FALSE)</f>
        <v>14</v>
      </c>
      <c r="N5" s="5">
        <f>VLOOKUP(A5,Participation!$A$2:$L$57,12,FALSE)</f>
        <v>7</v>
      </c>
      <c r="O5" s="6">
        <v>8000</v>
      </c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" customFormat="1" ht="20" customHeight="1">
      <c r="A6" s="6" t="s">
        <v>25</v>
      </c>
      <c r="B6" s="8"/>
      <c r="C6" s="5"/>
      <c r="D6" s="5">
        <v>100</v>
      </c>
      <c r="E6" s="5"/>
      <c r="F6" s="5"/>
      <c r="G6" s="34">
        <v>500</v>
      </c>
      <c r="H6" s="5"/>
      <c r="I6" s="5"/>
      <c r="J6" s="34">
        <v>500</v>
      </c>
      <c r="K6" s="5"/>
      <c r="L6" s="11">
        <f>+SUM(B6:K6)</f>
        <v>1100</v>
      </c>
      <c r="M6" s="10">
        <f>VLOOKUP(A6,Kill!$A$3:$L$112,12,FALSE)</f>
        <v>21</v>
      </c>
      <c r="N6" s="5">
        <f>VLOOKUP(A6,Participation!$A$2:$L$57,12,FALSE)</f>
        <v>8</v>
      </c>
      <c r="O6" s="6">
        <v>7000</v>
      </c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s="4" customFormat="1" ht="20" customHeight="1">
      <c r="A7" s="12" t="s">
        <v>50</v>
      </c>
      <c r="B7" s="5"/>
      <c r="C7" s="5"/>
      <c r="D7" s="34">
        <v>600</v>
      </c>
      <c r="E7" s="5"/>
      <c r="F7" s="5"/>
      <c r="G7" s="5"/>
      <c r="H7" s="5"/>
      <c r="I7" s="5"/>
      <c r="J7" s="5"/>
      <c r="K7" s="34">
        <v>500</v>
      </c>
      <c r="L7" s="11">
        <f>+SUM(B7:K7)</f>
        <v>1100</v>
      </c>
      <c r="M7" s="10">
        <f>VLOOKUP(A7,Kill!$A$3:$L$112,12,FALSE)</f>
        <v>9</v>
      </c>
      <c r="N7" s="5">
        <f>VLOOKUP(A7,Participation!$A$2:$L$57,12,FALSE)</f>
        <v>3</v>
      </c>
      <c r="O7" s="6">
        <v>6000</v>
      </c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s="4" customFormat="1" ht="20" customHeight="1">
      <c r="A8" s="22" t="s">
        <v>9</v>
      </c>
      <c r="B8" s="5"/>
      <c r="C8" s="7">
        <v>100</v>
      </c>
      <c r="D8" s="7"/>
      <c r="E8" s="34">
        <v>600</v>
      </c>
      <c r="F8" s="7"/>
      <c r="G8" s="34">
        <v>400</v>
      </c>
      <c r="H8" s="5"/>
      <c r="I8" s="5"/>
      <c r="J8" s="5"/>
      <c r="K8" s="5"/>
      <c r="L8" s="11">
        <f>+SUM(B8:K8)</f>
        <v>1100</v>
      </c>
      <c r="M8" s="10">
        <f>VLOOKUP(A8,Kill!$A$3:$L$112,12,FALSE)</f>
        <v>8</v>
      </c>
      <c r="N8" s="5">
        <f>VLOOKUP(A8,Participation!$A$2:$L$57,12,FALSE)</f>
        <v>8</v>
      </c>
      <c r="O8" s="6">
        <v>5500</v>
      </c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4" customFormat="1" ht="20" customHeight="1">
      <c r="A9" s="22" t="s">
        <v>2</v>
      </c>
      <c r="B9" s="5"/>
      <c r="C9" s="7"/>
      <c r="D9" s="7"/>
      <c r="E9" s="7"/>
      <c r="F9" s="34">
        <v>500</v>
      </c>
      <c r="G9" s="7"/>
      <c r="H9" s="5"/>
      <c r="I9" s="34">
        <v>400</v>
      </c>
      <c r="J9" s="5"/>
      <c r="K9" s="5"/>
      <c r="L9" s="11">
        <f>+SUM(B9:K9)</f>
        <v>900</v>
      </c>
      <c r="M9" s="10">
        <f>VLOOKUP(A9,Kill!$A$3:$L$112,12,FALSE)</f>
        <v>10</v>
      </c>
      <c r="N9" s="5">
        <f>VLOOKUP(A9,Participation!$A$2:$L$57,12,FALSE)</f>
        <v>7</v>
      </c>
      <c r="O9" s="6">
        <v>5000</v>
      </c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4" customFormat="1" ht="20" customHeight="1">
      <c r="A10" s="22" t="s">
        <v>12</v>
      </c>
      <c r="B10" s="5"/>
      <c r="C10" s="34">
        <v>500</v>
      </c>
      <c r="D10" s="7"/>
      <c r="E10" s="7">
        <v>200</v>
      </c>
      <c r="F10" s="7"/>
      <c r="G10" s="7"/>
      <c r="H10" s="5">
        <v>100</v>
      </c>
      <c r="I10" s="5"/>
      <c r="J10" s="5"/>
      <c r="K10" s="5">
        <v>100</v>
      </c>
      <c r="L10" s="11">
        <f>+SUM(B10:K10)</f>
        <v>900</v>
      </c>
      <c r="M10" s="10">
        <f>VLOOKUP(A10,Kill!$A$3:$L$112,12,FALSE)</f>
        <v>8</v>
      </c>
      <c r="N10" s="5">
        <f>VLOOKUP(A10,Participation!$A$2:$L$57,12,FALSE)</f>
        <v>8</v>
      </c>
      <c r="O10" s="6">
        <v>4500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s="4" customFormat="1" ht="20" customHeight="1">
      <c r="A11" s="12" t="s">
        <v>16</v>
      </c>
      <c r="B11" s="5"/>
      <c r="C11" s="5">
        <v>300</v>
      </c>
      <c r="D11" s="34">
        <v>500</v>
      </c>
      <c r="E11" s="5"/>
      <c r="F11" s="5"/>
      <c r="G11" s="5"/>
      <c r="H11" s="5"/>
      <c r="I11" s="5"/>
      <c r="J11" s="5"/>
      <c r="K11" s="5"/>
      <c r="L11" s="11">
        <f>+SUM(B11:K11)</f>
        <v>800</v>
      </c>
      <c r="M11" s="10">
        <f>VLOOKUP(A11,Kill!$A$3:$L$112,12,FALSE)</f>
        <v>5</v>
      </c>
      <c r="N11" s="5">
        <f>VLOOKUP(A11,Participation!$A$2:$L$57,12,FALSE)</f>
        <v>2</v>
      </c>
      <c r="O11" s="6">
        <v>4000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" customFormat="1" ht="20" customHeight="1">
      <c r="A12" s="22" t="s">
        <v>10</v>
      </c>
      <c r="B12" s="5">
        <v>200</v>
      </c>
      <c r="C12" s="7"/>
      <c r="D12" s="7"/>
      <c r="E12" s="34">
        <v>500</v>
      </c>
      <c r="F12" s="7"/>
      <c r="G12" s="7"/>
      <c r="H12" s="5"/>
      <c r="I12" s="5"/>
      <c r="J12" s="5"/>
      <c r="K12" s="5"/>
      <c r="L12" s="11">
        <f>+SUM(B12:K12)</f>
        <v>700</v>
      </c>
      <c r="M12" s="10">
        <f>VLOOKUP(A12,Kill!$A$3:$L$112,12,FALSE)</f>
        <v>12</v>
      </c>
      <c r="N12" s="5">
        <f>VLOOKUP(A12,Participation!$A$2:$L$57,12,FALSE)</f>
        <v>9</v>
      </c>
      <c r="O12" s="6">
        <v>3500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4" customFormat="1" ht="20" customHeight="1">
      <c r="A13" s="12" t="s">
        <v>82</v>
      </c>
      <c r="B13" s="5"/>
      <c r="C13" s="5"/>
      <c r="D13" s="5"/>
      <c r="E13" s="5"/>
      <c r="F13" s="5"/>
      <c r="G13" s="5"/>
      <c r="H13" s="5"/>
      <c r="I13" s="5"/>
      <c r="J13" s="5"/>
      <c r="K13" s="34">
        <v>700</v>
      </c>
      <c r="L13" s="11">
        <f>+SUM(B13:K13)</f>
        <v>700</v>
      </c>
      <c r="M13" s="10">
        <f>VLOOKUP(A13,Kill!$A$3:$L$112,12,FALSE)</f>
        <v>6</v>
      </c>
      <c r="N13" s="46">
        <f>VLOOKUP(A13,Participation!$A$2:$L$57,12,FALSE)</f>
        <v>1</v>
      </c>
      <c r="O13" s="6">
        <v>3000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4" customFormat="1" ht="20" customHeight="1">
      <c r="A14" s="12" t="s">
        <v>47</v>
      </c>
      <c r="B14" s="34">
        <v>600</v>
      </c>
      <c r="C14" s="5"/>
      <c r="D14" s="5"/>
      <c r="E14" s="5"/>
      <c r="F14" s="5"/>
      <c r="G14" s="5"/>
      <c r="H14" s="5"/>
      <c r="I14" s="5"/>
      <c r="J14" s="5"/>
      <c r="K14" s="5"/>
      <c r="L14" s="11">
        <f>+SUM(B14:K14)</f>
        <v>600</v>
      </c>
      <c r="M14" s="10">
        <f>VLOOKUP(A14,Kill!$A$3:$L$112,12,FALSE)</f>
        <v>8</v>
      </c>
      <c r="N14" s="5">
        <f>VLOOKUP(A14,Participation!$A$2:$L$57,12,FALSE)</f>
        <v>5</v>
      </c>
      <c r="O14" s="37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4" customFormat="1" ht="20" customHeight="1">
      <c r="A15" s="12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34">
        <v>600</v>
      </c>
      <c r="L15" s="11">
        <f>+SUM(B15:K15)</f>
        <v>600</v>
      </c>
      <c r="M15" s="10">
        <f>VLOOKUP(A15,Kill!$A$3:$L$112,12,FALSE)</f>
        <v>7</v>
      </c>
      <c r="N15" s="5">
        <f>VLOOKUP(A15,Participation!$A$2:$L$57,12,FALSE)</f>
        <v>6</v>
      </c>
      <c r="O15" s="37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4" customFormat="1" ht="20" customHeight="1">
      <c r="A16" s="22" t="s">
        <v>6</v>
      </c>
      <c r="B16" s="5"/>
      <c r="C16" s="34">
        <v>600</v>
      </c>
      <c r="D16" s="7"/>
      <c r="E16" s="7"/>
      <c r="F16" s="7"/>
      <c r="G16" s="7"/>
      <c r="H16" s="5"/>
      <c r="I16" s="5"/>
      <c r="J16" s="5"/>
      <c r="K16" s="5"/>
      <c r="L16" s="11">
        <f>+SUM(B16:K16)</f>
        <v>600</v>
      </c>
      <c r="M16" s="10">
        <f>VLOOKUP(A16,Kill!$A$3:$L$112,12,FALSE)</f>
        <v>7</v>
      </c>
      <c r="N16" s="5">
        <f>VLOOKUP(A16,Participation!$A$2:$L$57,12,FALSE)</f>
        <v>5</v>
      </c>
      <c r="O16" s="37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s="4" customFormat="1" ht="20" customHeight="1">
      <c r="A17" s="12" t="s">
        <v>15</v>
      </c>
      <c r="B17" s="5"/>
      <c r="C17" s="5">
        <v>200</v>
      </c>
      <c r="D17" s="5">
        <v>400</v>
      </c>
      <c r="E17" s="5"/>
      <c r="F17" s="5"/>
      <c r="G17" s="5"/>
      <c r="H17" s="5"/>
      <c r="I17" s="5"/>
      <c r="J17" s="5"/>
      <c r="K17" s="5"/>
      <c r="L17" s="11">
        <f>+SUM(B17:K17)</f>
        <v>600</v>
      </c>
      <c r="M17" s="10">
        <f>VLOOKUP(A17,Kill!$A$3:$L$112,12,FALSE)</f>
        <v>5</v>
      </c>
      <c r="N17" s="5">
        <f>VLOOKUP(A17,Participation!$A$2:$L$57,12,FALSE)</f>
        <v>6</v>
      </c>
      <c r="O17" s="37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s="4" customFormat="1" ht="20" customHeight="1">
      <c r="A18" s="22" t="s">
        <v>3</v>
      </c>
      <c r="B18" s="5"/>
      <c r="C18" s="7"/>
      <c r="D18" s="7"/>
      <c r="E18" s="7"/>
      <c r="F18" s="34">
        <v>400</v>
      </c>
      <c r="G18" s="7"/>
      <c r="H18" s="5"/>
      <c r="I18" s="5"/>
      <c r="J18" s="5">
        <v>200</v>
      </c>
      <c r="K18" s="5"/>
      <c r="L18" s="11">
        <f>+SUM(B18:K18)</f>
        <v>600</v>
      </c>
      <c r="M18" s="10">
        <f>VLOOKUP(A18,Kill!$A$3:$L$112,12,FALSE)</f>
        <v>5</v>
      </c>
      <c r="N18" s="5">
        <f>VLOOKUP(A18,Participation!$A$2:$L$57,12,FALSE)</f>
        <v>4</v>
      </c>
      <c r="O18" s="37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s="4" customFormat="1" ht="20" customHeight="1">
      <c r="A19" s="22" t="s">
        <v>11</v>
      </c>
      <c r="B19" s="5"/>
      <c r="C19" s="7"/>
      <c r="D19" s="7"/>
      <c r="E19" s="34">
        <v>400</v>
      </c>
      <c r="F19" s="7"/>
      <c r="G19" s="7"/>
      <c r="H19" s="5"/>
      <c r="I19" s="5">
        <v>200</v>
      </c>
      <c r="J19" s="5"/>
      <c r="K19" s="5"/>
      <c r="L19" s="11">
        <f>+SUM(B19:K19)</f>
        <v>600</v>
      </c>
      <c r="M19" s="10">
        <f>VLOOKUP(A19,Kill!$A$3:$L$112,12,FALSE)</f>
        <v>3</v>
      </c>
      <c r="N19" s="5">
        <f>VLOOKUP(A19,Participation!$A$2:$L$57,12,FALSE)</f>
        <v>6</v>
      </c>
      <c r="O19" s="37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4" customFormat="1" ht="20" customHeight="1">
      <c r="A20" s="12" t="s">
        <v>45</v>
      </c>
      <c r="B20" s="34">
        <v>600</v>
      </c>
      <c r="C20" s="5"/>
      <c r="D20" s="5"/>
      <c r="E20" s="5"/>
      <c r="F20" s="5"/>
      <c r="G20" s="5"/>
      <c r="H20" s="5"/>
      <c r="I20" s="5"/>
      <c r="J20" s="5"/>
      <c r="K20" s="5"/>
      <c r="L20" s="11">
        <f>+SUM(B20:K20)</f>
        <v>600</v>
      </c>
      <c r="M20" s="10">
        <f>VLOOKUP(A20,Kill!$A$3:$L$112,12,FALSE)</f>
        <v>3</v>
      </c>
      <c r="N20" s="5">
        <f>VLOOKUP(A20,Participation!$A$2:$L$57,12,FALSE)</f>
        <v>5</v>
      </c>
      <c r="O20" s="37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4" customFormat="1" ht="20" customHeight="1">
      <c r="A21" s="45" t="s">
        <v>76</v>
      </c>
      <c r="B21" s="46"/>
      <c r="C21" s="46"/>
      <c r="D21" s="46"/>
      <c r="E21" s="46"/>
      <c r="F21" s="46"/>
      <c r="G21" s="46"/>
      <c r="H21" s="34">
        <v>400</v>
      </c>
      <c r="I21" s="46">
        <v>100</v>
      </c>
      <c r="J21" s="46"/>
      <c r="K21" s="46"/>
      <c r="L21" s="47">
        <f>+SUM(B21:K21)</f>
        <v>500</v>
      </c>
      <c r="M21" s="48">
        <f>VLOOKUP(A21,Kill!$A$3:$L$112,12,FALSE)</f>
        <v>7</v>
      </c>
      <c r="N21" s="46">
        <f>VLOOKUP(A21,Participation!$A$2:$L$57,12,FALSE)</f>
        <v>4</v>
      </c>
      <c r="O21" s="37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s="4" customFormat="1" ht="20" customHeight="1">
      <c r="A22" s="12" t="s">
        <v>78</v>
      </c>
      <c r="B22" s="5"/>
      <c r="C22" s="5"/>
      <c r="D22" s="5"/>
      <c r="E22" s="5"/>
      <c r="F22" s="5"/>
      <c r="G22" s="5"/>
      <c r="H22" s="5"/>
      <c r="I22" s="34">
        <v>500</v>
      </c>
      <c r="J22" s="5"/>
      <c r="K22" s="5"/>
      <c r="L22" s="11">
        <f>+SUM(B22:K22)</f>
        <v>500</v>
      </c>
      <c r="M22" s="10">
        <f>VLOOKUP(A22,Kill!$A$3:$L$112,12,FALSE)</f>
        <v>7</v>
      </c>
      <c r="N22" s="5">
        <f>VLOOKUP(A22,Participation!$A$2:$L$57,12,FALSE)</f>
        <v>1</v>
      </c>
      <c r="O22" s="37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s="4" customFormat="1" ht="20" customHeight="1">
      <c r="A23" s="22" t="s">
        <v>14</v>
      </c>
      <c r="B23" s="5"/>
      <c r="C23" s="7">
        <v>400</v>
      </c>
      <c r="D23" s="7"/>
      <c r="E23" s="7">
        <v>100</v>
      </c>
      <c r="F23" s="7"/>
      <c r="G23" s="7"/>
      <c r="H23" s="5"/>
      <c r="I23" s="5"/>
      <c r="J23" s="5"/>
      <c r="K23" s="5"/>
      <c r="L23" s="11">
        <f>+SUM(B23:K23)</f>
        <v>500</v>
      </c>
      <c r="M23" s="10">
        <f>VLOOKUP(A23,Kill!$A$3:$L$112,12,FALSE)</f>
        <v>6</v>
      </c>
      <c r="N23" s="5">
        <f>VLOOKUP(A23,Participation!$A$2:$L$57,12,FALSE)</f>
        <v>3</v>
      </c>
      <c r="O23" s="37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4" customFormat="1" ht="20" customHeight="1">
      <c r="A24" s="22" t="s">
        <v>13</v>
      </c>
      <c r="B24" s="5">
        <v>100</v>
      </c>
      <c r="C24" s="34">
        <v>400</v>
      </c>
      <c r="D24" s="7"/>
      <c r="E24" s="7"/>
      <c r="F24" s="7"/>
      <c r="G24" s="7"/>
      <c r="H24" s="5"/>
      <c r="I24" s="5"/>
      <c r="J24" s="5"/>
      <c r="K24" s="5"/>
      <c r="L24" s="11">
        <f>+SUM(B24:K24)</f>
        <v>500</v>
      </c>
      <c r="M24" s="10">
        <f>VLOOKUP(A24,Kill!$A$3:$L$112,12,FALSE)</f>
        <v>3</v>
      </c>
      <c r="N24" s="5">
        <f>VLOOKUP(A24,Participation!$A$2:$L$57,12,FALSE)</f>
        <v>4</v>
      </c>
      <c r="O24" s="37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4" customFormat="1" ht="20" customHeight="1">
      <c r="A25" s="12" t="s">
        <v>5</v>
      </c>
      <c r="B25" s="5">
        <v>100</v>
      </c>
      <c r="C25" s="5"/>
      <c r="D25" s="5"/>
      <c r="E25" s="5"/>
      <c r="F25" s="5"/>
      <c r="G25" s="5">
        <v>200</v>
      </c>
      <c r="H25" s="5"/>
      <c r="I25" s="5"/>
      <c r="J25" s="5">
        <v>100</v>
      </c>
      <c r="K25" s="5"/>
      <c r="L25" s="11">
        <f>+SUM(B25:K25)</f>
        <v>400</v>
      </c>
      <c r="M25" s="10">
        <f>VLOOKUP(A25,Kill!$A$3:$L$112,12,FALSE)</f>
        <v>7</v>
      </c>
      <c r="N25" s="5">
        <f>VLOOKUP(A25,Participation!$A$2:$L$57,12,FALSE)</f>
        <v>7</v>
      </c>
      <c r="O25" s="37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s="4" customFormat="1" ht="20" customHeight="1">
      <c r="A26" s="12" t="s">
        <v>20</v>
      </c>
      <c r="B26" s="5"/>
      <c r="C26" s="5"/>
      <c r="D26" s="5">
        <v>200</v>
      </c>
      <c r="E26" s="5">
        <v>200</v>
      </c>
      <c r="F26" s="5"/>
      <c r="G26" s="5"/>
      <c r="H26" s="5"/>
      <c r="I26" s="5"/>
      <c r="J26" s="5"/>
      <c r="K26" s="5"/>
      <c r="L26" s="11">
        <f>+SUM(B26:K26)</f>
        <v>400</v>
      </c>
      <c r="M26" s="10">
        <f>VLOOKUP(A26,Kill!$A$3:$L$112,12,FALSE)</f>
        <v>6</v>
      </c>
      <c r="N26" s="5">
        <f>VLOOKUP(A26,Participation!$A$2:$L$57,12,FALSE)</f>
        <v>5</v>
      </c>
      <c r="O26" s="37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s="4" customFormat="1" ht="20" customHeight="1">
      <c r="A27" s="12" t="s">
        <v>37</v>
      </c>
      <c r="B27" s="5"/>
      <c r="C27" s="5"/>
      <c r="D27" s="5"/>
      <c r="E27" s="5"/>
      <c r="F27" s="5"/>
      <c r="G27" s="5"/>
      <c r="H27" s="5"/>
      <c r="I27" s="5"/>
      <c r="J27" s="34">
        <v>400</v>
      </c>
      <c r="K27" s="5"/>
      <c r="L27" s="11">
        <f>+SUM(B27:K27)</f>
        <v>400</v>
      </c>
      <c r="M27" s="10">
        <f>VLOOKUP(A27,Kill!$A$3:$L$112,12,FALSE)</f>
        <v>5</v>
      </c>
      <c r="N27" s="5">
        <f>VLOOKUP(A27,Participation!$A$2:$L$57,12,FALSE)</f>
        <v>8</v>
      </c>
      <c r="O27" s="37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s="4" customFormat="1" ht="20" customHeight="1">
      <c r="A28" s="22" t="s">
        <v>18</v>
      </c>
      <c r="B28" s="5"/>
      <c r="C28" s="7"/>
      <c r="D28" s="7"/>
      <c r="E28" s="7">
        <v>400</v>
      </c>
      <c r="F28" s="7"/>
      <c r="G28" s="7"/>
      <c r="H28" s="5"/>
      <c r="I28" s="5"/>
      <c r="J28" s="5"/>
      <c r="K28" s="5"/>
      <c r="L28" s="11">
        <f>+SUM(B28:K28)</f>
        <v>400</v>
      </c>
      <c r="M28" s="10">
        <f>VLOOKUP(A28,Kill!$A$3:$L$112,12,FALSE)</f>
        <v>3</v>
      </c>
      <c r="N28" s="5">
        <f>VLOOKUP(A28,Participation!$A$2:$L$57,12,FALSE)</f>
        <v>7</v>
      </c>
      <c r="O28" s="37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s="4" customFormat="1" ht="20" customHeight="1">
      <c r="A29" s="12" t="s">
        <v>40</v>
      </c>
      <c r="B29" s="5">
        <v>400</v>
      </c>
      <c r="C29" s="5"/>
      <c r="D29" s="5"/>
      <c r="E29" s="5"/>
      <c r="F29" s="5"/>
      <c r="G29" s="5"/>
      <c r="H29" s="5"/>
      <c r="I29" s="5"/>
      <c r="J29" s="5"/>
      <c r="K29" s="5"/>
      <c r="L29" s="11">
        <f>+SUM(B29:K29)</f>
        <v>400</v>
      </c>
      <c r="M29" s="10">
        <f>VLOOKUP(A29,Kill!$A$3:$L$112,12,FALSE)</f>
        <v>1</v>
      </c>
      <c r="N29" s="5">
        <f>VLOOKUP(A29,Participation!$A$2:$L$57,12,FALSE)</f>
        <v>3</v>
      </c>
      <c r="O29" s="37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4" customFormat="1" ht="20" customHeight="1">
      <c r="A30" s="12" t="s">
        <v>24</v>
      </c>
      <c r="B30" s="5"/>
      <c r="C30" s="5"/>
      <c r="D30" s="5"/>
      <c r="E30" s="5"/>
      <c r="F30" s="5"/>
      <c r="G30" s="5">
        <v>300</v>
      </c>
      <c r="H30" s="5"/>
      <c r="I30" s="5"/>
      <c r="J30" s="5"/>
      <c r="K30" s="5"/>
      <c r="L30" s="11">
        <f>+SUM(B30:K30)</f>
        <v>300</v>
      </c>
      <c r="M30" s="10">
        <f>VLOOKUP(A30,Kill!$A$3:$L$112,12,FALSE)</f>
        <v>4</v>
      </c>
      <c r="N30" s="5">
        <f>VLOOKUP(A30,Participation!$A$2:$L$57,12,FALSE)</f>
        <v>6</v>
      </c>
      <c r="O30" s="37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s="4" customFormat="1" ht="20" customHeight="1">
      <c r="A31" s="12" t="s">
        <v>7</v>
      </c>
      <c r="B31" s="5"/>
      <c r="C31" s="7">
        <v>100</v>
      </c>
      <c r="D31" s="7"/>
      <c r="E31" s="7"/>
      <c r="F31" s="7">
        <v>200</v>
      </c>
      <c r="G31" s="7"/>
      <c r="H31" s="5"/>
      <c r="I31" s="5"/>
      <c r="J31" s="5"/>
      <c r="K31" s="5"/>
      <c r="L31" s="11">
        <f>+SUM(B31:K31)</f>
        <v>300</v>
      </c>
      <c r="M31" s="10">
        <f>VLOOKUP(A31,Kill!$A$3:$L$112,12,FALSE)</f>
        <v>4</v>
      </c>
      <c r="N31" s="5">
        <f>VLOOKUP(A31,Participation!$A$2:$L$57,12,FALSE)</f>
        <v>5</v>
      </c>
      <c r="O31" s="37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s="4" customFormat="1" ht="20" customHeight="1">
      <c r="A32" s="12" t="s">
        <v>19</v>
      </c>
      <c r="B32" s="5"/>
      <c r="C32" s="5"/>
      <c r="D32" s="5"/>
      <c r="E32" s="5">
        <v>300</v>
      </c>
      <c r="F32" s="5"/>
      <c r="G32" s="5"/>
      <c r="H32" s="5"/>
      <c r="I32" s="5"/>
      <c r="J32" s="5"/>
      <c r="K32" s="5"/>
      <c r="L32" s="11">
        <f>+SUM(B32:K32)</f>
        <v>300</v>
      </c>
      <c r="M32" s="10">
        <f>VLOOKUP(A32,Kill!$A$3:$L$112,12,FALSE)</f>
        <v>3</v>
      </c>
      <c r="N32" s="5">
        <f>VLOOKUP(A32,Participation!$A$2:$L$57,12,FALSE)</f>
        <v>7</v>
      </c>
      <c r="O32" s="37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s="4" customFormat="1" ht="20" customHeight="1">
      <c r="A33" s="12" t="s">
        <v>4</v>
      </c>
      <c r="B33" s="5"/>
      <c r="C33" s="5"/>
      <c r="D33" s="5"/>
      <c r="E33" s="5"/>
      <c r="F33" s="5">
        <v>300</v>
      </c>
      <c r="G33" s="5"/>
      <c r="H33" s="5"/>
      <c r="I33" s="5"/>
      <c r="J33" s="5"/>
      <c r="K33" s="5"/>
      <c r="L33" s="11">
        <f>+SUM(B33:K33)</f>
        <v>300</v>
      </c>
      <c r="M33" s="10">
        <f>VLOOKUP(A33,Kill!$A$3:$L$112,12,FALSE)</f>
        <v>3</v>
      </c>
      <c r="N33" s="5">
        <f>VLOOKUP(A33,Participation!$A$2:$L$57,12,FALSE)</f>
        <v>1</v>
      </c>
      <c r="O33" s="37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s="4" customFormat="1" ht="20" customHeight="1">
      <c r="A34" s="12" t="s">
        <v>36</v>
      </c>
      <c r="B34" s="5"/>
      <c r="C34" s="5"/>
      <c r="D34" s="5">
        <v>300</v>
      </c>
      <c r="E34" s="5"/>
      <c r="F34" s="5"/>
      <c r="G34" s="5"/>
      <c r="H34" s="5"/>
      <c r="I34" s="5"/>
      <c r="J34" s="5"/>
      <c r="K34" s="5"/>
      <c r="L34" s="11">
        <f>+SUM(B34:K34)</f>
        <v>300</v>
      </c>
      <c r="M34" s="10">
        <f>VLOOKUP(A34,Kill!$A$3:$L$112,12,FALSE)</f>
        <v>0</v>
      </c>
      <c r="N34" s="5">
        <f>VLOOKUP(A34,Participation!$A$2:$L$57,12,FALSE)</f>
        <v>7</v>
      </c>
      <c r="O34" s="37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s="4" customFormat="1" ht="22" customHeight="1">
      <c r="A35" s="12" t="s">
        <v>79</v>
      </c>
      <c r="B35" s="5"/>
      <c r="C35" s="5"/>
      <c r="D35" s="5"/>
      <c r="E35" s="5"/>
      <c r="F35" s="5"/>
      <c r="G35" s="5"/>
      <c r="H35" s="5"/>
      <c r="I35" s="5"/>
      <c r="J35" s="5"/>
      <c r="K35" s="34">
        <v>300</v>
      </c>
      <c r="L35" s="11">
        <f>+SUM(B35:K35)</f>
        <v>300</v>
      </c>
      <c r="M35" s="10">
        <f>VLOOKUP(A35,Kill!$A$3:$L$112,12,FALSE)</f>
        <v>0</v>
      </c>
      <c r="N35" s="5">
        <f>VLOOKUP(A35,Participation!$A$2:$L$57,12,FALSE)</f>
        <v>3</v>
      </c>
      <c r="O35" s="37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s="4" customFormat="1" ht="20" customHeight="1">
      <c r="A36" s="12" t="s">
        <v>49</v>
      </c>
      <c r="B36" s="5"/>
      <c r="C36" s="5"/>
      <c r="D36" s="5">
        <v>200</v>
      </c>
      <c r="E36" s="5"/>
      <c r="F36" s="5"/>
      <c r="G36" s="5"/>
      <c r="H36" s="5"/>
      <c r="I36" s="5"/>
      <c r="J36" s="5"/>
      <c r="K36" s="5"/>
      <c r="L36" s="11">
        <f>+SUM(B36:K36)</f>
        <v>200</v>
      </c>
      <c r="M36" s="10">
        <f>VLOOKUP(A36,Kill!$A$3:$L$112,12,FALSE)</f>
        <v>5</v>
      </c>
      <c r="N36" s="5">
        <f>VLOOKUP(A36,Participation!$A$2:$L$57,12,FALSE)</f>
        <v>3</v>
      </c>
      <c r="O36" s="37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s="4" customFormat="1" ht="20" customHeight="1">
      <c r="A37" s="45" t="s">
        <v>75</v>
      </c>
      <c r="B37" s="46"/>
      <c r="C37" s="46"/>
      <c r="D37" s="46"/>
      <c r="E37" s="46"/>
      <c r="F37" s="46"/>
      <c r="G37" s="46"/>
      <c r="H37" s="46">
        <v>200</v>
      </c>
      <c r="I37" s="46"/>
      <c r="J37" s="46"/>
      <c r="K37" s="46"/>
      <c r="L37" s="47">
        <f>+SUM(B37:K37)</f>
        <v>200</v>
      </c>
      <c r="M37" s="48">
        <f>VLOOKUP(A37,Kill!$A$3:$L$112,12,FALSE)</f>
        <v>0</v>
      </c>
      <c r="N37" s="46">
        <f>VLOOKUP(A37,Participation!$A$2:$L$57,12,FALSE)</f>
        <v>2</v>
      </c>
      <c r="O37" s="37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s="4" customFormat="1" ht="20" customHeight="1">
      <c r="A38" s="12" t="s">
        <v>46</v>
      </c>
      <c r="B38" s="5"/>
      <c r="C38" s="5"/>
      <c r="D38" s="5"/>
      <c r="E38" s="5"/>
      <c r="F38" s="5"/>
      <c r="G38" s="5">
        <v>100</v>
      </c>
      <c r="H38" s="5"/>
      <c r="I38" s="5"/>
      <c r="J38" s="5"/>
      <c r="K38" s="5"/>
      <c r="L38" s="11">
        <f>+SUM(B38:K38)</f>
        <v>100</v>
      </c>
      <c r="M38" s="10">
        <f>VLOOKUP(A38,Kill!$A$3:$L$112,12,FALSE)</f>
        <v>4</v>
      </c>
      <c r="N38" s="5">
        <f>VLOOKUP(A38,Participation!$A$2:$L$57,12,FALSE)</f>
        <v>6</v>
      </c>
      <c r="O38" s="37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s="4" customFormat="1" ht="20" customHeight="1">
      <c r="A39" s="12" t="s">
        <v>8</v>
      </c>
      <c r="B39" s="5"/>
      <c r="C39" s="5"/>
      <c r="D39" s="5"/>
      <c r="E39" s="5"/>
      <c r="F39" s="5">
        <v>100</v>
      </c>
      <c r="G39" s="5"/>
      <c r="H39" s="5"/>
      <c r="I39" s="5"/>
      <c r="J39" s="5"/>
      <c r="K39" s="5"/>
      <c r="L39" s="11">
        <f>+SUM(B39:K39)</f>
        <v>100</v>
      </c>
      <c r="M39" s="10">
        <f>VLOOKUP(A39,Kill!$A$3:$L$112,12,FALSE)</f>
        <v>1</v>
      </c>
      <c r="N39" s="5">
        <f>VLOOKUP(A39,Participation!$A$2:$L$57,12,FALSE)</f>
        <v>7</v>
      </c>
      <c r="O39" s="37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s="4" customFormat="1" ht="20" customHeight="1">
      <c r="A40" s="12" t="s">
        <v>42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1">
        <f>+SUM(B40:K40)</f>
        <v>0</v>
      </c>
      <c r="M40" s="10">
        <f>VLOOKUP(A40,Kill!$A$3:$L$112,12,FALSE)</f>
        <v>3</v>
      </c>
      <c r="N40" s="5">
        <f>VLOOKUP(A40,Participation!$A$2:$L$57,12,FALSE)</f>
        <v>6</v>
      </c>
      <c r="O40" s="37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s="4" customFormat="1" ht="20" customHeight="1">
      <c r="A41" s="12" t="s">
        <v>23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1">
        <f>+SUM(B41:K41)</f>
        <v>0</v>
      </c>
      <c r="M41" s="10">
        <f>VLOOKUP(A41,Kill!$A$3:$L$112,12,FALSE)</f>
        <v>3</v>
      </c>
      <c r="N41" s="5">
        <f>VLOOKUP(A41,Participation!$A$2:$L$57,12,FALSE)</f>
        <v>5</v>
      </c>
      <c r="O41" s="37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s="4" customFormat="1" ht="20" customHeight="1">
      <c r="A42" s="12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1">
        <f>+SUM(B42:K42)</f>
        <v>0</v>
      </c>
      <c r="M42" s="10">
        <f>VLOOKUP(A42,Kill!$A$3:$L$112,12,FALSE)</f>
        <v>3</v>
      </c>
      <c r="N42" s="5">
        <f>VLOOKUP(A42,Participation!$A$2:$L$57,12,FALSE)</f>
        <v>4</v>
      </c>
      <c r="O42" s="37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s="4" customFormat="1" ht="20" customHeight="1">
      <c r="A43" s="12" t="s">
        <v>51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1">
        <f>+SUM(B43:K43)</f>
        <v>0</v>
      </c>
      <c r="M43" s="10">
        <f>VLOOKUP(A43,Kill!$A$3:$L$112,12,FALSE)</f>
        <v>3</v>
      </c>
      <c r="N43" s="5">
        <f>VLOOKUP(A43,Participation!$A$2:$L$57,12,FALSE)</f>
        <v>1</v>
      </c>
      <c r="O43" s="37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s="4" customFormat="1" ht="20" customHeight="1">
      <c r="A44" s="12" t="s">
        <v>22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1">
        <f>+SUM(B44:K44)</f>
        <v>0</v>
      </c>
      <c r="M44" s="10">
        <f>VLOOKUP(A44,Kill!$A$3:$L$112,12,FALSE)</f>
        <v>2</v>
      </c>
      <c r="N44" s="5">
        <f>VLOOKUP(A44,Participation!$A$2:$L$57,12,FALSE)</f>
        <v>3</v>
      </c>
      <c r="O44" s="37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s="4" customFormat="1" ht="20" customHeight="1">
      <c r="A45" s="12" t="s">
        <v>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1">
        <f>+SUM(B45:K45)</f>
        <v>0</v>
      </c>
      <c r="M45" s="10">
        <f>VLOOKUP(A45,Kill!$A$3:$L$112,12,FALSE)</f>
        <v>1</v>
      </c>
      <c r="N45" s="5">
        <f>VLOOKUP(A45,Participation!$A$2:$L$57,12,FALSE)</f>
        <v>3</v>
      </c>
      <c r="O45" s="37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s="4" customFormat="1" ht="20" customHeight="1">
      <c r="A46" s="45" t="s">
        <v>77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>
        <f>+SUM(B46:K46)</f>
        <v>0</v>
      </c>
      <c r="M46" s="48">
        <f>VLOOKUP(A46,Kill!$A$3:$L$112,12,FALSE)</f>
        <v>1</v>
      </c>
      <c r="N46" s="46">
        <f>VLOOKUP(A46,Participation!$A$2:$L$57,12,FALSE)</f>
        <v>2</v>
      </c>
      <c r="O46" s="37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s="4" customFormat="1" ht="20" customHeight="1">
      <c r="A47" s="12" t="s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1">
        <f>+SUM(B47:K47)</f>
        <v>0</v>
      </c>
      <c r="M47" s="10">
        <f>VLOOKUP(A47,Kill!$A$3:$L$112,12,FALSE)</f>
        <v>0</v>
      </c>
      <c r="N47" s="5">
        <f>VLOOKUP(A47,Participation!$A$2:$L$57,12,FALSE)</f>
        <v>4</v>
      </c>
      <c r="O47" s="37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s="4" customFormat="1" ht="20" customHeight="1">
      <c r="A48" s="12" t="s">
        <v>48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1">
        <f>+SUM(B48:K48)</f>
        <v>0</v>
      </c>
      <c r="M48" s="10">
        <f>VLOOKUP(A48,Kill!$A$3:$L$112,12,FALSE)</f>
        <v>0</v>
      </c>
      <c r="N48" s="5">
        <f>VLOOKUP(A48,Participation!$A$2:$L$57,12,FALSE)</f>
        <v>3</v>
      </c>
      <c r="O48" s="37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s="4" customFormat="1" ht="20" customHeight="1">
      <c r="A49" s="12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1">
        <f>+SUM(B49:K49)</f>
        <v>0</v>
      </c>
      <c r="M49" s="10">
        <f>VLOOKUP(A49,Kill!$A$3:$L$112,12,FALSE)</f>
        <v>0</v>
      </c>
      <c r="N49" s="5">
        <f>VLOOKUP(A49,Participation!$A$2:$L$57,12,FALSE)</f>
        <v>2</v>
      </c>
      <c r="O49" s="37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s="4" customFormat="1" ht="20" customHeight="1">
      <c r="A50" s="12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1">
        <f>+SUM(B50:K50)</f>
        <v>0</v>
      </c>
      <c r="M50" s="10">
        <f>VLOOKUP(A50,Kill!$A$3:$L$112,12,FALSE)</f>
        <v>0</v>
      </c>
      <c r="N50" s="5">
        <f>VLOOKUP(A50,Participation!$A$2:$L$57,12,FALSE)</f>
        <v>2</v>
      </c>
      <c r="O50" s="37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s="4" customFormat="1" ht="20" customHeight="1">
      <c r="A51" s="12" t="s">
        <v>35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11">
        <f>+SUM(B51:K51)</f>
        <v>0</v>
      </c>
      <c r="M51" s="10">
        <f>VLOOKUP(A51,Kill!$A$3:$L$112,12,FALSE)</f>
        <v>0</v>
      </c>
      <c r="N51" s="5">
        <f>VLOOKUP(A51,Participation!$A$2:$L$57,12,FALSE)</f>
        <v>2</v>
      </c>
      <c r="O51" s="37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s="4" customFormat="1" ht="20" customHeight="1">
      <c r="A52" s="45" t="s">
        <v>81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>
        <f>+SUM(B52:K52)</f>
        <v>0</v>
      </c>
      <c r="M52" s="48">
        <f>VLOOKUP(A52,Kill!$A$3:$L$112,12,FALSE)</f>
        <v>0</v>
      </c>
      <c r="N52" s="46">
        <f>VLOOKUP(A52,Participation!$A$2:$L$57,12,FALSE)</f>
        <v>1</v>
      </c>
      <c r="O52" s="37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s="4" customFormat="1" ht="20" customHeight="1">
      <c r="A53" s="12" t="s">
        <v>83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11">
        <f>+SUM(B53:K53)</f>
        <v>0</v>
      </c>
      <c r="M53" s="10">
        <f>VLOOKUP(A53,Kill!$A$3:$L$112,12,FALSE)</f>
        <v>0</v>
      </c>
      <c r="N53" s="46">
        <f>VLOOKUP(A53,Participation!$A$2:$L$57,12,FALSE)</f>
        <v>1</v>
      </c>
      <c r="O53" s="37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4" customFormat="1" ht="20" customHeight="1">
      <c r="A54" s="12" t="s">
        <v>80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1">
        <f>+SUM(B54:K54)</f>
        <v>0</v>
      </c>
      <c r="M54" s="10">
        <f>VLOOKUP(A54,Kill!$A$3:$L$112,12,FALSE)</f>
        <v>0</v>
      </c>
      <c r="N54" s="46">
        <f>VLOOKUP(A54,Participation!$A$2:$L$57,12,FALSE)</f>
        <v>1</v>
      </c>
      <c r="O54" s="37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s="4" customFormat="1" ht="20" customHeight="1">
      <c r="A55" s="12" t="s">
        <v>72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1">
        <f>+SUM(B55:K55)</f>
        <v>0</v>
      </c>
      <c r="M55" s="10">
        <f>VLOOKUP(A55,Kill!$A$3:$L$112,12,FALSE)</f>
        <v>0</v>
      </c>
      <c r="N55" s="46">
        <f>VLOOKUP(A55,Participation!$A$2:$L$57,12,FALSE)</f>
        <v>1</v>
      </c>
      <c r="O55" s="37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4" customFormat="1" ht="20" customHeight="1">
      <c r="A56" s="12" t="s">
        <v>73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11">
        <f>+SUM(B56:K56)</f>
        <v>0</v>
      </c>
      <c r="M56" s="10">
        <f>VLOOKUP(A56,Kill!$A$3:$L$112,12,FALSE)</f>
        <v>0</v>
      </c>
      <c r="N56" s="46">
        <f>VLOOKUP(A56,Participation!$A$2:$L$57,12,FALSE)</f>
        <v>1</v>
      </c>
      <c r="O56" s="37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s="4" customFormat="1" ht="20" customHeight="1">
      <c r="A57" s="12" t="s"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11">
        <f>+SUM(B57:K57)</f>
        <v>0</v>
      </c>
      <c r="M57" s="10">
        <f>VLOOKUP(A57,Kill!$A$3:$L$112,12,FALSE)</f>
        <v>0</v>
      </c>
      <c r="N57" s="46">
        <f>VLOOKUP(A57,Participation!$A$2:$L$57,12,FALSE)</f>
        <v>1</v>
      </c>
      <c r="O57" s="37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6:25"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6:25"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6:25"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6:25"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6:25"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6:25"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6:25"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6:25"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6:25"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6:25"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6:25"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6:25"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6:25"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6:25"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6:25"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6:25"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6:25"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6:25"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6:25"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6:25"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6:25"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6:25"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6:25"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6:25"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6:25"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6:25"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6:25"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6:25"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6:25"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6:25"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6:25"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6:25"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6:25"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6:25"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6:25"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6:25"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6:25"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6:25"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6:25"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6:25"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6:25"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6:25"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6:25"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6:25"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6:25"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6:25"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6:25"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6:25"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6:25"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6:25"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6:25"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6:25"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6:25"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6:25"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6:25"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6:25"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6:25"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6:25"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6:25"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6:25"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6:25"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6:25"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6:25"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6:25"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6:25"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6:25"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6:25"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6:25"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6:25"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6:25"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6:25"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6:25"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6:25"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6:25"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6:25"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6:25"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6:25"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6:25"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6:25"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6:25"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6:25"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6:25"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6:25"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6:25"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6:25"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6:25"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6:25"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6:25"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6:25"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6:25"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6:25"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6:25"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6:25"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6:25"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6:25"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6:25"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6:25"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6:25"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6:25"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6:25"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6:25"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6:25"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6:25"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6:25"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6:25"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6:25"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6:25"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6:25"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6:25"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6:25"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6:25"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6:25"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6:25"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6:25"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6:25"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6:25"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6:25"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6:25"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6:25"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6:25"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6:25"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6:25"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6:25"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6:25"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6:25"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6:25"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6:25"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6:25"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6:25"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6:25"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6:25"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6:25"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6:25"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6:25"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6:25"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6:25"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6:25"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6:25"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6:25"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6:25"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6:25"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6:25"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6:25"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6:25"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6:25"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6:25"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6:25"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6:25"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6:25"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6:25"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6:25"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6:25"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6:25"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6:25"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6:25"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6:25"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6:25"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6:25"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6:25"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6:25"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6:25"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6:25"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6:25"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6:25"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6:25"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6:25"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6:25"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6:25"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6:25"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6:25"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6:25"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6:25"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6:25"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6:25"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6:25"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6:25"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6:25"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6:25"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6:25"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6:25"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6:25"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6:25"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6:25"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6:25"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6:25"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6:25"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6:25"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</sheetData>
  <mergeCells count="1">
    <mergeCell ref="A2:O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opLeftCell="A19" workbookViewId="0">
      <selection activeCell="K40" sqref="K40"/>
    </sheetView>
  </sheetViews>
  <sheetFormatPr baseColWidth="10" defaultRowHeight="14.5"/>
  <sheetData>
    <row r="1" spans="1:12" ht="16" customHeight="1">
      <c r="A1" t="s">
        <v>31</v>
      </c>
    </row>
    <row r="2" spans="1:12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t="s">
        <v>1</v>
      </c>
    </row>
    <row r="3" spans="1:12">
      <c r="A3" t="s">
        <v>15</v>
      </c>
      <c r="B3">
        <v>1</v>
      </c>
      <c r="C3">
        <v>1</v>
      </c>
      <c r="D3">
        <v>1</v>
      </c>
      <c r="E3">
        <v>1</v>
      </c>
      <c r="F3">
        <v>1</v>
      </c>
      <c r="I3">
        <v>1</v>
      </c>
      <c r="L3">
        <f t="shared" ref="L3:L57" si="0">+SUM(B3:K3)</f>
        <v>6</v>
      </c>
    </row>
    <row r="4" spans="1:12">
      <c r="A4" t="s">
        <v>36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K4">
        <v>1</v>
      </c>
      <c r="L4">
        <f t="shared" si="0"/>
        <v>7</v>
      </c>
    </row>
    <row r="5" spans="1:12">
      <c r="A5" t="s">
        <v>37</v>
      </c>
      <c r="B5">
        <v>1</v>
      </c>
      <c r="C5">
        <v>1</v>
      </c>
      <c r="D5">
        <v>1</v>
      </c>
      <c r="E5">
        <v>1</v>
      </c>
      <c r="F5">
        <v>1</v>
      </c>
      <c r="I5">
        <v>1</v>
      </c>
      <c r="J5">
        <v>1</v>
      </c>
      <c r="K5">
        <v>1</v>
      </c>
      <c r="L5">
        <f t="shared" si="0"/>
        <v>8</v>
      </c>
    </row>
    <row r="6" spans="1:12">
      <c r="A6" t="s">
        <v>12</v>
      </c>
      <c r="B6">
        <v>1</v>
      </c>
      <c r="C6">
        <v>1</v>
      </c>
      <c r="D6">
        <v>1</v>
      </c>
      <c r="E6">
        <v>1</v>
      </c>
      <c r="H6">
        <v>1</v>
      </c>
      <c r="I6">
        <v>1</v>
      </c>
      <c r="J6">
        <v>1</v>
      </c>
      <c r="K6">
        <v>1</v>
      </c>
      <c r="L6">
        <f t="shared" si="0"/>
        <v>8</v>
      </c>
    </row>
    <row r="7" spans="1:12">
      <c r="A7" t="s">
        <v>10</v>
      </c>
      <c r="B7">
        <v>1</v>
      </c>
      <c r="C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f t="shared" si="0"/>
        <v>9</v>
      </c>
    </row>
    <row r="8" spans="1:12">
      <c r="A8" t="s">
        <v>7</v>
      </c>
      <c r="C8">
        <v>1</v>
      </c>
      <c r="D8">
        <v>1</v>
      </c>
      <c r="E8">
        <v>1</v>
      </c>
      <c r="F8">
        <v>1</v>
      </c>
      <c r="G8">
        <v>1</v>
      </c>
      <c r="L8">
        <f t="shared" si="0"/>
        <v>5</v>
      </c>
    </row>
    <row r="9" spans="1:12">
      <c r="A9" t="s">
        <v>19</v>
      </c>
      <c r="B9">
        <v>1</v>
      </c>
      <c r="C9">
        <v>1</v>
      </c>
      <c r="D9">
        <v>1</v>
      </c>
      <c r="E9">
        <v>1</v>
      </c>
      <c r="G9">
        <v>1</v>
      </c>
      <c r="J9">
        <v>1</v>
      </c>
      <c r="K9">
        <v>1</v>
      </c>
      <c r="L9">
        <f t="shared" si="0"/>
        <v>7</v>
      </c>
    </row>
    <row r="10" spans="1:12">
      <c r="A10" t="s">
        <v>21</v>
      </c>
      <c r="B10">
        <v>1</v>
      </c>
      <c r="C10">
        <v>1</v>
      </c>
      <c r="D10">
        <v>1</v>
      </c>
      <c r="E10">
        <v>1</v>
      </c>
      <c r="H10">
        <v>1</v>
      </c>
      <c r="I10">
        <v>1</v>
      </c>
      <c r="J10">
        <v>1</v>
      </c>
      <c r="K10">
        <v>1</v>
      </c>
      <c r="L10">
        <f t="shared" si="0"/>
        <v>8</v>
      </c>
    </row>
    <row r="11" spans="1:12">
      <c r="A11" t="s">
        <v>5</v>
      </c>
      <c r="B11">
        <v>1</v>
      </c>
      <c r="C11">
        <v>1</v>
      </c>
      <c r="D11">
        <v>1</v>
      </c>
      <c r="F11">
        <v>1</v>
      </c>
      <c r="G11">
        <v>1</v>
      </c>
      <c r="J11">
        <v>1</v>
      </c>
      <c r="K11">
        <v>1</v>
      </c>
      <c r="L11">
        <f t="shared" si="0"/>
        <v>7</v>
      </c>
    </row>
    <row r="12" spans="1:12">
      <c r="A12" t="s">
        <v>24</v>
      </c>
      <c r="B12">
        <v>1</v>
      </c>
      <c r="C12">
        <v>1</v>
      </c>
      <c r="D12">
        <v>1</v>
      </c>
      <c r="E12">
        <v>1</v>
      </c>
      <c r="G12">
        <v>1</v>
      </c>
      <c r="I12">
        <v>1</v>
      </c>
      <c r="L12">
        <f t="shared" si="0"/>
        <v>6</v>
      </c>
    </row>
    <row r="13" spans="1:12">
      <c r="A13" t="s">
        <v>42</v>
      </c>
      <c r="B13">
        <v>1</v>
      </c>
      <c r="C13">
        <v>1</v>
      </c>
      <c r="D13">
        <v>1</v>
      </c>
      <c r="E13">
        <v>1</v>
      </c>
      <c r="H13">
        <v>1</v>
      </c>
      <c r="I13">
        <v>1</v>
      </c>
      <c r="L13">
        <f t="shared" si="0"/>
        <v>6</v>
      </c>
    </row>
    <row r="14" spans="1:12">
      <c r="A14" t="s">
        <v>9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f t="shared" si="0"/>
        <v>8</v>
      </c>
    </row>
    <row r="15" spans="1:12">
      <c r="A15" t="s">
        <v>6</v>
      </c>
      <c r="D15">
        <v>1</v>
      </c>
      <c r="E15">
        <v>1</v>
      </c>
      <c r="F15">
        <v>1</v>
      </c>
      <c r="G15">
        <v>1</v>
      </c>
      <c r="K15">
        <v>1</v>
      </c>
      <c r="L15">
        <f t="shared" si="0"/>
        <v>5</v>
      </c>
    </row>
    <row r="16" spans="1:12">
      <c r="A16" t="s">
        <v>14</v>
      </c>
      <c r="C16">
        <v>1</v>
      </c>
      <c r="D16">
        <v>1</v>
      </c>
      <c r="E16">
        <v>1</v>
      </c>
      <c r="L16">
        <f t="shared" si="0"/>
        <v>3</v>
      </c>
    </row>
    <row r="17" spans="1:12">
      <c r="A17" t="s">
        <v>2</v>
      </c>
      <c r="B17">
        <v>1</v>
      </c>
      <c r="D17">
        <v>1</v>
      </c>
      <c r="F17">
        <v>1</v>
      </c>
      <c r="G17">
        <v>1</v>
      </c>
      <c r="H17">
        <v>1</v>
      </c>
      <c r="I17">
        <v>1</v>
      </c>
      <c r="K17">
        <v>1</v>
      </c>
      <c r="L17">
        <f t="shared" si="0"/>
        <v>7</v>
      </c>
    </row>
    <row r="18" spans="1:12">
      <c r="A18" t="s">
        <v>13</v>
      </c>
      <c r="B18">
        <v>1</v>
      </c>
      <c r="D18">
        <v>1</v>
      </c>
      <c r="E18">
        <v>1</v>
      </c>
      <c r="J18">
        <v>1</v>
      </c>
      <c r="L18">
        <f t="shared" si="0"/>
        <v>4</v>
      </c>
    </row>
    <row r="19" spans="1:12">
      <c r="A19" t="s">
        <v>17</v>
      </c>
      <c r="B19">
        <v>1</v>
      </c>
      <c r="C19">
        <v>1</v>
      </c>
      <c r="D19">
        <v>1</v>
      </c>
      <c r="H19">
        <v>1</v>
      </c>
      <c r="I19">
        <v>1</v>
      </c>
      <c r="J19">
        <v>1</v>
      </c>
      <c r="K19">
        <v>1</v>
      </c>
      <c r="L19">
        <f t="shared" si="0"/>
        <v>7</v>
      </c>
    </row>
    <row r="20" spans="1:12">
      <c r="A20" t="s">
        <v>20</v>
      </c>
      <c r="B20">
        <v>1</v>
      </c>
      <c r="C20">
        <v>1</v>
      </c>
      <c r="E20">
        <v>1</v>
      </c>
      <c r="J20">
        <v>1</v>
      </c>
      <c r="K20">
        <v>1</v>
      </c>
      <c r="L20">
        <f t="shared" si="0"/>
        <v>5</v>
      </c>
    </row>
    <row r="21" spans="1:12">
      <c r="A21" t="s">
        <v>22</v>
      </c>
      <c r="C21">
        <v>1</v>
      </c>
      <c r="E21">
        <v>1</v>
      </c>
      <c r="F21">
        <v>1</v>
      </c>
      <c r="L21">
        <f t="shared" si="0"/>
        <v>3</v>
      </c>
    </row>
    <row r="22" spans="1:12">
      <c r="A22" t="s">
        <v>39</v>
      </c>
      <c r="B22">
        <v>1</v>
      </c>
      <c r="D22">
        <v>1</v>
      </c>
      <c r="F22">
        <v>1</v>
      </c>
      <c r="G22">
        <v>1</v>
      </c>
      <c r="L22">
        <f t="shared" si="0"/>
        <v>4</v>
      </c>
    </row>
    <row r="23" spans="1:12">
      <c r="A23" t="s">
        <v>25</v>
      </c>
      <c r="C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f t="shared" si="0"/>
        <v>8</v>
      </c>
    </row>
    <row r="24" spans="1:12">
      <c r="A24" t="s">
        <v>40</v>
      </c>
      <c r="B24">
        <v>1</v>
      </c>
      <c r="C24">
        <v>1</v>
      </c>
      <c r="E24">
        <v>1</v>
      </c>
      <c r="L24">
        <f t="shared" si="0"/>
        <v>3</v>
      </c>
    </row>
    <row r="25" spans="1:12">
      <c r="A25" t="s">
        <v>43</v>
      </c>
      <c r="C25">
        <v>1</v>
      </c>
      <c r="D25">
        <v>1</v>
      </c>
      <c r="E25">
        <v>1</v>
      </c>
      <c r="J25">
        <v>1</v>
      </c>
      <c r="L25">
        <f t="shared" si="0"/>
        <v>4</v>
      </c>
    </row>
    <row r="26" spans="1:12">
      <c r="A26" t="s">
        <v>45</v>
      </c>
      <c r="B26">
        <v>1</v>
      </c>
      <c r="D26">
        <v>1</v>
      </c>
      <c r="E26">
        <v>1</v>
      </c>
      <c r="H26">
        <v>1</v>
      </c>
      <c r="I26">
        <v>1</v>
      </c>
      <c r="L26">
        <f t="shared" si="0"/>
        <v>5</v>
      </c>
    </row>
    <row r="27" spans="1:12">
      <c r="A27" t="s">
        <v>23</v>
      </c>
      <c r="B27">
        <v>1</v>
      </c>
      <c r="C27">
        <v>1</v>
      </c>
      <c r="D27">
        <v>1</v>
      </c>
      <c r="G27">
        <v>1</v>
      </c>
      <c r="J27">
        <v>1</v>
      </c>
      <c r="L27">
        <f t="shared" si="0"/>
        <v>5</v>
      </c>
    </row>
    <row r="28" spans="1:12">
      <c r="A28" t="s">
        <v>48</v>
      </c>
      <c r="B28">
        <v>1</v>
      </c>
      <c r="C28">
        <v>1</v>
      </c>
      <c r="D28">
        <v>1</v>
      </c>
      <c r="L28">
        <f t="shared" si="0"/>
        <v>3</v>
      </c>
    </row>
    <row r="29" spans="1:12">
      <c r="A29" t="s">
        <v>49</v>
      </c>
      <c r="B29">
        <v>1</v>
      </c>
      <c r="C29">
        <v>1</v>
      </c>
      <c r="D29">
        <v>1</v>
      </c>
      <c r="L29">
        <f t="shared" si="0"/>
        <v>3</v>
      </c>
    </row>
    <row r="30" spans="1:12">
      <c r="A30" t="s">
        <v>11</v>
      </c>
      <c r="D30">
        <v>1</v>
      </c>
      <c r="E30">
        <v>1</v>
      </c>
      <c r="H30">
        <v>1</v>
      </c>
      <c r="I30">
        <v>1</v>
      </c>
      <c r="J30">
        <v>1</v>
      </c>
      <c r="K30">
        <v>1</v>
      </c>
      <c r="L30">
        <f t="shared" si="0"/>
        <v>6</v>
      </c>
    </row>
    <row r="31" spans="1:12">
      <c r="A31" t="s">
        <v>18</v>
      </c>
      <c r="D31">
        <v>1</v>
      </c>
      <c r="E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f t="shared" si="0"/>
        <v>7</v>
      </c>
    </row>
    <row r="32" spans="1:12">
      <c r="A32" t="s">
        <v>16</v>
      </c>
      <c r="C32">
        <v>1</v>
      </c>
      <c r="D32">
        <v>1</v>
      </c>
      <c r="L32">
        <f t="shared" si="0"/>
        <v>2</v>
      </c>
    </row>
    <row r="33" spans="1:12">
      <c r="A33" t="s">
        <v>8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f t="shared" si="0"/>
        <v>7</v>
      </c>
    </row>
    <row r="34" spans="1:12">
      <c r="A34" t="s">
        <v>38</v>
      </c>
      <c r="C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f t="shared" si="0"/>
        <v>6</v>
      </c>
    </row>
    <row r="35" spans="1:12">
      <c r="A35" t="s">
        <v>26</v>
      </c>
      <c r="D35">
        <v>1</v>
      </c>
      <c r="E35">
        <v>1</v>
      </c>
      <c r="K35">
        <v>1</v>
      </c>
      <c r="L35">
        <f t="shared" si="0"/>
        <v>3</v>
      </c>
    </row>
    <row r="36" spans="1:12">
      <c r="A36" t="s">
        <v>41</v>
      </c>
      <c r="C36">
        <v>1</v>
      </c>
      <c r="E36">
        <v>1</v>
      </c>
      <c r="L36">
        <f t="shared" si="0"/>
        <v>2</v>
      </c>
    </row>
    <row r="37" spans="1:12">
      <c r="A37" t="s">
        <v>44</v>
      </c>
      <c r="D37">
        <v>1</v>
      </c>
      <c r="E37">
        <v>1</v>
      </c>
      <c r="L37">
        <f t="shared" si="0"/>
        <v>2</v>
      </c>
    </row>
    <row r="38" spans="1:12">
      <c r="A38" t="s">
        <v>46</v>
      </c>
      <c r="C38">
        <v>1</v>
      </c>
      <c r="D38">
        <v>1</v>
      </c>
      <c r="G38">
        <v>1</v>
      </c>
      <c r="H38">
        <v>1</v>
      </c>
      <c r="I38">
        <v>1</v>
      </c>
      <c r="K38">
        <v>1</v>
      </c>
      <c r="L38">
        <f t="shared" si="0"/>
        <v>6</v>
      </c>
    </row>
    <row r="39" spans="1:12">
      <c r="A39" t="s">
        <v>47</v>
      </c>
      <c r="B39">
        <v>1</v>
      </c>
      <c r="D39">
        <v>1</v>
      </c>
      <c r="G39">
        <v>1</v>
      </c>
      <c r="I39">
        <v>1</v>
      </c>
      <c r="K39">
        <v>1</v>
      </c>
      <c r="L39">
        <f t="shared" si="0"/>
        <v>5</v>
      </c>
    </row>
    <row r="40" spans="1:12">
      <c r="A40" t="s">
        <v>50</v>
      </c>
      <c r="C40">
        <v>1</v>
      </c>
      <c r="D40">
        <v>1</v>
      </c>
      <c r="K40">
        <v>1</v>
      </c>
      <c r="L40">
        <f t="shared" si="0"/>
        <v>3</v>
      </c>
    </row>
    <row r="41" spans="1:12">
      <c r="A41" t="s">
        <v>3</v>
      </c>
      <c r="F41">
        <v>1</v>
      </c>
      <c r="G41">
        <v>1</v>
      </c>
      <c r="J41">
        <v>1</v>
      </c>
      <c r="K41">
        <v>1</v>
      </c>
      <c r="L41">
        <f t="shared" si="0"/>
        <v>4</v>
      </c>
    </row>
    <row r="42" spans="1:12">
      <c r="A42" t="s">
        <v>4</v>
      </c>
      <c r="F42">
        <v>1</v>
      </c>
      <c r="L42">
        <f t="shared" si="0"/>
        <v>1</v>
      </c>
    </row>
    <row r="43" spans="1:12">
      <c r="A43" t="s">
        <v>35</v>
      </c>
      <c r="F43">
        <v>1</v>
      </c>
      <c r="G43">
        <v>1</v>
      </c>
      <c r="L43">
        <f t="shared" si="0"/>
        <v>2</v>
      </c>
    </row>
    <row r="44" spans="1:12">
      <c r="A44" t="s">
        <v>51</v>
      </c>
      <c r="C44">
        <v>1</v>
      </c>
      <c r="L44">
        <f t="shared" si="0"/>
        <v>1</v>
      </c>
    </row>
    <row r="45" spans="1:12">
      <c r="A45" t="s">
        <v>52</v>
      </c>
      <c r="C45">
        <v>1</v>
      </c>
      <c r="L45">
        <f t="shared" si="0"/>
        <v>1</v>
      </c>
    </row>
    <row r="46" spans="1:12">
      <c r="A46" t="s">
        <v>72</v>
      </c>
      <c r="G46">
        <v>1</v>
      </c>
      <c r="L46">
        <f t="shared" si="0"/>
        <v>1</v>
      </c>
    </row>
    <row r="47" spans="1:12">
      <c r="A47" t="s">
        <v>73</v>
      </c>
      <c r="G47">
        <v>1</v>
      </c>
      <c r="L47">
        <f t="shared" si="0"/>
        <v>1</v>
      </c>
    </row>
    <row r="48" spans="1:12">
      <c r="A48" t="s">
        <v>74</v>
      </c>
      <c r="H48">
        <v>1</v>
      </c>
      <c r="I48">
        <v>1</v>
      </c>
      <c r="L48">
        <f t="shared" si="0"/>
        <v>2</v>
      </c>
    </row>
    <row r="49" spans="1:12">
      <c r="A49" t="s">
        <v>75</v>
      </c>
      <c r="H49">
        <v>1</v>
      </c>
      <c r="I49">
        <v>1</v>
      </c>
      <c r="L49">
        <f t="shared" si="0"/>
        <v>2</v>
      </c>
    </row>
    <row r="50" spans="1:12">
      <c r="A50" t="s">
        <v>76</v>
      </c>
      <c r="H50">
        <v>1</v>
      </c>
      <c r="I50">
        <v>1</v>
      </c>
      <c r="J50">
        <v>1</v>
      </c>
      <c r="K50">
        <v>1</v>
      </c>
      <c r="L50">
        <f t="shared" si="0"/>
        <v>4</v>
      </c>
    </row>
    <row r="51" spans="1:12">
      <c r="A51" t="s">
        <v>77</v>
      </c>
      <c r="H51">
        <v>1</v>
      </c>
      <c r="I51">
        <v>1</v>
      </c>
      <c r="L51">
        <f t="shared" si="0"/>
        <v>2</v>
      </c>
    </row>
    <row r="52" spans="1:12">
      <c r="A52" t="s">
        <v>78</v>
      </c>
      <c r="I52">
        <v>1</v>
      </c>
      <c r="L52">
        <f t="shared" si="0"/>
        <v>1</v>
      </c>
    </row>
    <row r="53" spans="1:12">
      <c r="A53" t="s">
        <v>79</v>
      </c>
      <c r="I53">
        <v>1</v>
      </c>
      <c r="J53">
        <v>1</v>
      </c>
      <c r="K53">
        <v>1</v>
      </c>
      <c r="L53">
        <f t="shared" si="0"/>
        <v>3</v>
      </c>
    </row>
    <row r="54" spans="1:12">
      <c r="A54" t="s">
        <v>80</v>
      </c>
      <c r="I54">
        <v>1</v>
      </c>
      <c r="L54">
        <f t="shared" si="0"/>
        <v>1</v>
      </c>
    </row>
    <row r="55" spans="1:12">
      <c r="A55" t="s">
        <v>81</v>
      </c>
      <c r="J55">
        <v>1</v>
      </c>
      <c r="L55">
        <f t="shared" si="0"/>
        <v>1</v>
      </c>
    </row>
    <row r="56" spans="1:12">
      <c r="A56" t="s">
        <v>82</v>
      </c>
      <c r="K56">
        <v>1</v>
      </c>
      <c r="L56">
        <f t="shared" si="0"/>
        <v>1</v>
      </c>
    </row>
    <row r="57" spans="1:12">
      <c r="A57" t="s">
        <v>83</v>
      </c>
      <c r="K57">
        <v>1</v>
      </c>
      <c r="L57">
        <f t="shared" si="0"/>
        <v>1</v>
      </c>
    </row>
  </sheetData>
  <autoFilter ref="A2:L2">
    <sortState ref="A3:L45">
      <sortCondition descending="1" ref="L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B3" sqref="B3"/>
    </sheetView>
  </sheetViews>
  <sheetFormatPr baseColWidth="10" defaultRowHeight="14.5"/>
  <sheetData>
    <row r="1" spans="1:2">
      <c r="A1" t="s">
        <v>35</v>
      </c>
      <c r="B1" t="s">
        <v>69</v>
      </c>
    </row>
    <row r="2" spans="1:2">
      <c r="A2" t="s">
        <v>70</v>
      </c>
      <c r="B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B126"/>
  <sheetViews>
    <sheetView zoomScale="80" zoomScaleNormal="80" workbookViewId="0">
      <selection activeCell="K57" sqref="K57"/>
    </sheetView>
  </sheetViews>
  <sheetFormatPr baseColWidth="10" defaultRowHeight="14.5"/>
  <cols>
    <col min="1" max="1" width="16.7265625" customWidth="1"/>
    <col min="12" max="12" width="16.6328125" customWidth="1"/>
    <col min="13" max="13" width="16.7265625" customWidth="1"/>
    <col min="14" max="14" width="16.90625" customWidth="1"/>
    <col min="15" max="15" width="16.81640625" customWidth="1"/>
  </cols>
  <sheetData>
    <row r="1" spans="1:27" ht="2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34" customHeight="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4" customFormat="1" ht="20" customHeight="1" thickBot="1">
      <c r="A3" s="15" t="s">
        <v>0</v>
      </c>
      <c r="B3" s="15" t="s">
        <v>54</v>
      </c>
      <c r="C3" s="15" t="s">
        <v>55</v>
      </c>
      <c r="D3" s="15" t="s">
        <v>56</v>
      </c>
      <c r="E3" s="15" t="s">
        <v>57</v>
      </c>
      <c r="F3" s="15" t="s">
        <v>58</v>
      </c>
      <c r="G3" s="15" t="s">
        <v>59</v>
      </c>
      <c r="H3" s="15" t="s">
        <v>60</v>
      </c>
      <c r="I3" s="15" t="s">
        <v>61</v>
      </c>
      <c r="J3" s="15" t="s">
        <v>62</v>
      </c>
      <c r="K3" s="15" t="s">
        <v>63</v>
      </c>
      <c r="L3" s="15" t="s">
        <v>1</v>
      </c>
      <c r="M3" s="15" t="s">
        <v>66</v>
      </c>
      <c r="N3" s="15" t="s">
        <v>34</v>
      </c>
      <c r="O3" s="5" t="s">
        <v>32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s="4" customFormat="1" ht="20" customHeight="1">
      <c r="A4" s="51" t="s">
        <v>25</v>
      </c>
      <c r="B4" s="13"/>
      <c r="C4" s="13"/>
      <c r="D4" s="13">
        <v>1</v>
      </c>
      <c r="E4" s="13">
        <v>2</v>
      </c>
      <c r="F4" s="13"/>
      <c r="G4" s="13">
        <v>8</v>
      </c>
      <c r="H4" s="13"/>
      <c r="I4" s="13">
        <v>1</v>
      </c>
      <c r="J4" s="13">
        <v>6</v>
      </c>
      <c r="K4" s="14">
        <v>3</v>
      </c>
      <c r="L4" s="20">
        <f>+SUM(B4:K4)</f>
        <v>21</v>
      </c>
      <c r="M4" s="18">
        <f>VLOOKUP(A4,Général!$A$3:$L$111,12,FALSE)</f>
        <v>1100</v>
      </c>
      <c r="N4" s="15">
        <f>VLOOKUP(A4,Participation!$A$2:$L$100,12,FALSE)</f>
        <v>8</v>
      </c>
      <c r="O4" s="19">
        <v>2500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4" customFormat="1" ht="20" customHeight="1">
      <c r="A5" s="24" t="s">
        <v>17</v>
      </c>
      <c r="B5" s="15">
        <v>3</v>
      </c>
      <c r="C5" s="15">
        <v>3</v>
      </c>
      <c r="D5" s="15"/>
      <c r="E5" s="15"/>
      <c r="F5" s="15"/>
      <c r="G5" s="15"/>
      <c r="H5" s="15">
        <v>3</v>
      </c>
      <c r="I5" s="15">
        <v>2</v>
      </c>
      <c r="J5" s="15">
        <v>1</v>
      </c>
      <c r="K5" s="17">
        <v>2</v>
      </c>
      <c r="L5" s="21">
        <f>+SUM(B5:K5)</f>
        <v>14</v>
      </c>
      <c r="M5" s="18">
        <f>VLOOKUP(A5,Général!$A$3:$L$111,12,FALSE)</f>
        <v>1200</v>
      </c>
      <c r="N5" s="15">
        <f>VLOOKUP(A5,Participation!$A$2:$L$100,12,FALSE)</f>
        <v>7</v>
      </c>
      <c r="O5" s="6">
        <v>2000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4" customFormat="1" ht="20" customHeight="1">
      <c r="A6" s="23" t="s">
        <v>10</v>
      </c>
      <c r="B6" s="15">
        <v>5</v>
      </c>
      <c r="C6" s="15"/>
      <c r="D6" s="15"/>
      <c r="E6" s="16">
        <v>5</v>
      </c>
      <c r="F6" s="15"/>
      <c r="G6" s="15"/>
      <c r="H6" s="15"/>
      <c r="I6" s="15">
        <v>2</v>
      </c>
      <c r="J6" s="15"/>
      <c r="K6" s="17"/>
      <c r="L6" s="21">
        <f>+SUM(B6:K6)</f>
        <v>12</v>
      </c>
      <c r="M6" s="18">
        <f>VLOOKUP(A6,Général!$A$3:$L$111,12,FALSE)</f>
        <v>700</v>
      </c>
      <c r="N6" s="15">
        <f>VLOOKUP(A6,Participation!$A$2:$L$100,12,FALSE)</f>
        <v>9</v>
      </c>
      <c r="O6" s="6">
        <v>1500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4" customFormat="1" ht="20" customHeight="1">
      <c r="A7" s="24" t="s">
        <v>21</v>
      </c>
      <c r="B7" s="15">
        <v>1</v>
      </c>
      <c r="C7" s="15"/>
      <c r="D7" s="15">
        <v>2</v>
      </c>
      <c r="E7" s="15">
        <v>2</v>
      </c>
      <c r="F7" s="15"/>
      <c r="G7" s="15"/>
      <c r="H7" s="15">
        <v>5</v>
      </c>
      <c r="I7" s="15"/>
      <c r="J7" s="15">
        <v>1</v>
      </c>
      <c r="K7" s="17"/>
      <c r="L7" s="21">
        <f>+SUM(B7:K7)</f>
        <v>11</v>
      </c>
      <c r="M7" s="18">
        <f>VLOOKUP(A7,Général!$A$3:$L$111,12,FALSE)</f>
        <v>1700</v>
      </c>
      <c r="N7" s="15">
        <f>VLOOKUP(A7,Participation!$A$2:$L$100,12,FALSE)</f>
        <v>8</v>
      </c>
      <c r="O7" s="6">
        <v>1000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4" customFormat="1" ht="20" customHeight="1">
      <c r="A8" s="24" t="s">
        <v>2</v>
      </c>
      <c r="B8" s="15"/>
      <c r="C8" s="15"/>
      <c r="D8" s="15"/>
      <c r="E8" s="15"/>
      <c r="F8" s="16">
        <v>2</v>
      </c>
      <c r="G8" s="15">
        <v>1</v>
      </c>
      <c r="H8" s="15"/>
      <c r="I8" s="15">
        <v>6</v>
      </c>
      <c r="J8" s="15"/>
      <c r="K8" s="17">
        <v>1</v>
      </c>
      <c r="L8" s="21">
        <f>+SUM(B8:K8)</f>
        <v>10</v>
      </c>
      <c r="M8" s="18">
        <f>VLOOKUP(A8,Général!$A$3:$L$111,12,FALSE)</f>
        <v>900</v>
      </c>
      <c r="N8" s="15">
        <f>VLOOKUP(A8,Participation!$A$2:$L$100,12,FALSE)</f>
        <v>7</v>
      </c>
      <c r="O8" s="6">
        <v>500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4" customFormat="1" ht="20" customHeight="1">
      <c r="A9" s="24" t="s">
        <v>50</v>
      </c>
      <c r="B9" s="15"/>
      <c r="C9" s="15"/>
      <c r="D9" s="15">
        <v>4</v>
      </c>
      <c r="E9" s="15"/>
      <c r="F9" s="15"/>
      <c r="G9" s="15"/>
      <c r="H9" s="15"/>
      <c r="I9" s="15"/>
      <c r="J9" s="15"/>
      <c r="K9" s="17">
        <v>5</v>
      </c>
      <c r="L9" s="21">
        <f>+SUM(B9:K9)</f>
        <v>9</v>
      </c>
      <c r="M9" s="18">
        <f>VLOOKUP(A9,Général!$A$3:$L$111,12,FALSE)</f>
        <v>1100</v>
      </c>
      <c r="N9" s="15">
        <f>VLOOKUP(A9,Participation!$A$2:$L$100,12,FALSE)</f>
        <v>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4" customFormat="1" ht="20" customHeight="1">
      <c r="A10" s="24" t="s">
        <v>9</v>
      </c>
      <c r="B10" s="15"/>
      <c r="C10" s="15"/>
      <c r="D10" s="15"/>
      <c r="E10" s="16">
        <v>3</v>
      </c>
      <c r="F10" s="15">
        <v>1</v>
      </c>
      <c r="G10" s="15">
        <v>2</v>
      </c>
      <c r="H10" s="15">
        <v>2</v>
      </c>
      <c r="I10" s="15"/>
      <c r="J10" s="15"/>
      <c r="K10" s="17"/>
      <c r="L10" s="21">
        <f>+SUM(B10:K10)</f>
        <v>8</v>
      </c>
      <c r="M10" s="18">
        <f>VLOOKUP(A10,Général!$A$3:$L$111,12,FALSE)</f>
        <v>1100</v>
      </c>
      <c r="N10" s="15">
        <f>VLOOKUP(A10,Participation!$A$2:$L$100,12,FALSE)</f>
        <v>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7" s="4" customFormat="1" ht="20" customHeight="1">
      <c r="A11" s="23" t="s">
        <v>12</v>
      </c>
      <c r="B11" s="15"/>
      <c r="C11" s="16">
        <v>5</v>
      </c>
      <c r="D11" s="15"/>
      <c r="E11" s="15">
        <v>2</v>
      </c>
      <c r="F11" s="15"/>
      <c r="G11" s="15"/>
      <c r="H11" s="15"/>
      <c r="I11" s="15"/>
      <c r="J11" s="15"/>
      <c r="K11" s="17">
        <v>1</v>
      </c>
      <c r="L11" s="21">
        <f>+SUM(B11:K11)</f>
        <v>8</v>
      </c>
      <c r="M11" s="18">
        <f>VLOOKUP(A11,Général!$A$3:$L$111,12,FALSE)</f>
        <v>900</v>
      </c>
      <c r="N11" s="15">
        <f>VLOOKUP(A11,Participation!$A$2:$L$100,12,FALSE)</f>
        <v>8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7" s="4" customFormat="1" ht="20" customHeight="1">
      <c r="A12" s="24" t="s">
        <v>47</v>
      </c>
      <c r="B12" s="15">
        <v>6</v>
      </c>
      <c r="C12" s="15"/>
      <c r="D12" s="15"/>
      <c r="E12" s="15"/>
      <c r="F12" s="15"/>
      <c r="G12" s="15"/>
      <c r="H12" s="15"/>
      <c r="I12" s="15">
        <v>2</v>
      </c>
      <c r="J12" s="15"/>
      <c r="K12" s="17"/>
      <c r="L12" s="21">
        <f>+SUM(B12:K12)</f>
        <v>8</v>
      </c>
      <c r="M12" s="18">
        <f>VLOOKUP(A12,Général!$A$3:$L$111,12,FALSE)</f>
        <v>600</v>
      </c>
      <c r="N12" s="15">
        <f>VLOOKUP(A12,Participation!$A$2:$L$100,12,FALSE)</f>
        <v>5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7" s="4" customFormat="1" ht="20" customHeight="1">
      <c r="A13" s="24" t="s">
        <v>38</v>
      </c>
      <c r="B13" s="15"/>
      <c r="C13" s="15"/>
      <c r="D13" s="15">
        <v>1</v>
      </c>
      <c r="E13" s="15"/>
      <c r="F13" s="15"/>
      <c r="G13" s="15">
        <v>2</v>
      </c>
      <c r="H13" s="15"/>
      <c r="I13" s="15"/>
      <c r="J13" s="15"/>
      <c r="K13" s="17">
        <v>4</v>
      </c>
      <c r="L13" s="21">
        <f>+SUM(B13:K13)</f>
        <v>7</v>
      </c>
      <c r="M13" s="18">
        <f>VLOOKUP(A13,Général!$A$3:$L$111,12,FALSE)</f>
        <v>600</v>
      </c>
      <c r="N13" s="15">
        <f>VLOOKUP(A13,Participation!$A$2:$L$100,12,FALSE)</f>
        <v>6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7" s="4" customFormat="1" ht="20" customHeight="1">
      <c r="A14" s="23" t="s">
        <v>6</v>
      </c>
      <c r="B14" s="15"/>
      <c r="C14" s="16">
        <v>5</v>
      </c>
      <c r="D14" s="15"/>
      <c r="E14" s="15">
        <v>1</v>
      </c>
      <c r="F14" s="15"/>
      <c r="G14" s="15"/>
      <c r="H14" s="15"/>
      <c r="I14" s="15"/>
      <c r="J14" s="15"/>
      <c r="K14" s="17">
        <v>1</v>
      </c>
      <c r="L14" s="21">
        <f>+SUM(B14:K14)</f>
        <v>7</v>
      </c>
      <c r="M14" s="18">
        <f>VLOOKUP(A14,Général!$A$3:$L$111,12,FALSE)</f>
        <v>600</v>
      </c>
      <c r="N14" s="15">
        <f>VLOOKUP(A14,Participation!$A$2:$L$100,12,FALSE)</f>
        <v>5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7" s="4" customFormat="1" ht="20" customHeight="1">
      <c r="A15" s="24" t="s">
        <v>76</v>
      </c>
      <c r="B15" s="15"/>
      <c r="C15" s="15"/>
      <c r="D15" s="15"/>
      <c r="E15" s="15"/>
      <c r="F15" s="15"/>
      <c r="G15" s="15"/>
      <c r="H15" s="15">
        <v>4</v>
      </c>
      <c r="I15" s="15">
        <v>3</v>
      </c>
      <c r="J15" s="15"/>
      <c r="K15" s="17"/>
      <c r="L15" s="21">
        <f>+SUM(B15:K15)</f>
        <v>7</v>
      </c>
      <c r="M15" s="18">
        <f>VLOOKUP(A15,Général!$A$3:$L$111,12,FALSE)</f>
        <v>500</v>
      </c>
      <c r="N15" s="15">
        <f>VLOOKUP(A15,Participation!$A$2:$L$100,12,FALSE)</f>
        <v>4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7" s="4" customFormat="1" ht="20" customHeight="1">
      <c r="A16" s="24" t="s">
        <v>78</v>
      </c>
      <c r="B16" s="15"/>
      <c r="C16" s="15"/>
      <c r="D16" s="15"/>
      <c r="E16" s="15"/>
      <c r="F16" s="15"/>
      <c r="G16" s="15"/>
      <c r="H16" s="15"/>
      <c r="I16" s="15">
        <v>7</v>
      </c>
      <c r="J16" s="15"/>
      <c r="K16" s="17"/>
      <c r="L16" s="21">
        <f>+SUM(B16:K16)</f>
        <v>7</v>
      </c>
      <c r="M16" s="18">
        <f>VLOOKUP(A16,Général!$A$3:$L$111,12,FALSE)</f>
        <v>500</v>
      </c>
      <c r="N16" s="15">
        <f>VLOOKUP(A16,Participation!$A$2:$L$100,12,FALSE)</f>
        <v>1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s="4" customFormat="1" ht="20" customHeight="1">
      <c r="A17" s="24" t="s">
        <v>5</v>
      </c>
      <c r="B17" s="15">
        <v>1</v>
      </c>
      <c r="C17" s="15"/>
      <c r="D17" s="15"/>
      <c r="E17" s="15"/>
      <c r="F17" s="15">
        <v>1</v>
      </c>
      <c r="G17" s="15">
        <v>4</v>
      </c>
      <c r="H17" s="15"/>
      <c r="I17" s="15"/>
      <c r="J17" s="15">
        <v>1</v>
      </c>
      <c r="K17" s="17"/>
      <c r="L17" s="21">
        <f>+SUM(B17:K17)</f>
        <v>7</v>
      </c>
      <c r="M17" s="18">
        <f>VLOOKUP(A17,Général!$A$3:$L$111,12,FALSE)</f>
        <v>400</v>
      </c>
      <c r="N17" s="15">
        <f>VLOOKUP(A17,Participation!$A$2:$L$100,12,FALSE)</f>
        <v>7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4" customFormat="1" ht="20" customHeight="1">
      <c r="A18" s="24" t="s">
        <v>82</v>
      </c>
      <c r="B18" s="15"/>
      <c r="C18" s="15"/>
      <c r="D18" s="15"/>
      <c r="E18" s="15"/>
      <c r="F18" s="15"/>
      <c r="G18" s="15"/>
      <c r="H18" s="15"/>
      <c r="I18" s="15"/>
      <c r="J18" s="15"/>
      <c r="K18" s="17">
        <v>6</v>
      </c>
      <c r="L18" s="21">
        <f>+SUM(B18:K18)</f>
        <v>6</v>
      </c>
      <c r="M18" s="18">
        <f>VLOOKUP(A18,Général!$A$3:$L$111,12,FALSE)</f>
        <v>700</v>
      </c>
      <c r="N18" s="15">
        <f>VLOOKUP(A18,Participation!$A$2:$L$100,12,FALSE)</f>
        <v>1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s="4" customFormat="1" ht="20" customHeight="1">
      <c r="A19" s="23" t="s">
        <v>14</v>
      </c>
      <c r="B19" s="15"/>
      <c r="C19" s="15">
        <v>4</v>
      </c>
      <c r="D19" s="15"/>
      <c r="E19" s="15">
        <v>2</v>
      </c>
      <c r="F19" s="15"/>
      <c r="G19" s="15"/>
      <c r="H19" s="15"/>
      <c r="I19" s="15"/>
      <c r="J19" s="15"/>
      <c r="K19" s="17"/>
      <c r="L19" s="21">
        <f>+SUM(B19:K19)</f>
        <v>6</v>
      </c>
      <c r="M19" s="18">
        <f>VLOOKUP(A19,Général!$A$3:$L$111,12,FALSE)</f>
        <v>500</v>
      </c>
      <c r="N19" s="15">
        <f>VLOOKUP(A19,Participation!$A$2:$L$100,12,FALSE)</f>
        <v>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s="4" customFormat="1" ht="20" customHeight="1">
      <c r="A20" s="24" t="s">
        <v>20</v>
      </c>
      <c r="B20" s="15">
        <v>1</v>
      </c>
      <c r="C20" s="15"/>
      <c r="D20" s="15">
        <v>3</v>
      </c>
      <c r="E20" s="15">
        <v>1</v>
      </c>
      <c r="F20" s="15"/>
      <c r="G20" s="15"/>
      <c r="H20" s="15"/>
      <c r="I20" s="15"/>
      <c r="J20" s="15">
        <v>1</v>
      </c>
      <c r="K20" s="17"/>
      <c r="L20" s="21">
        <f>+SUM(B20:K20)</f>
        <v>6</v>
      </c>
      <c r="M20" s="18">
        <f>VLOOKUP(A20,Général!$A$3:$L$111,12,FALSE)</f>
        <v>400</v>
      </c>
      <c r="N20" s="15">
        <f>VLOOKUP(A20,Participation!$A$2:$L$100,12,FALSE)</f>
        <v>5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s="4" customFormat="1" ht="20" customHeight="1">
      <c r="A21" s="24" t="s">
        <v>16</v>
      </c>
      <c r="B21" s="15"/>
      <c r="C21" s="15">
        <v>1</v>
      </c>
      <c r="D21" s="15">
        <v>4</v>
      </c>
      <c r="E21" s="15"/>
      <c r="F21" s="15"/>
      <c r="G21" s="15"/>
      <c r="H21" s="15"/>
      <c r="I21" s="15"/>
      <c r="J21" s="15"/>
      <c r="K21" s="17"/>
      <c r="L21" s="21">
        <f>+SUM(B21:K21)</f>
        <v>5</v>
      </c>
      <c r="M21" s="18">
        <f>VLOOKUP(A21,Général!$A$3:$L$111,12,FALSE)</f>
        <v>800</v>
      </c>
      <c r="N21" s="15">
        <f>VLOOKUP(A21,Participation!$A$2:$L$100,12,FALSE)</f>
        <v>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4" customFormat="1" ht="20" customHeight="1">
      <c r="A22" s="24" t="s">
        <v>15</v>
      </c>
      <c r="B22" s="15"/>
      <c r="C22" s="15">
        <v>3</v>
      </c>
      <c r="D22" s="15">
        <v>2</v>
      </c>
      <c r="E22" s="15"/>
      <c r="F22" s="15"/>
      <c r="G22" s="15"/>
      <c r="H22" s="15"/>
      <c r="I22" s="15"/>
      <c r="J22" s="15"/>
      <c r="K22" s="17"/>
      <c r="L22" s="21">
        <f>+SUM(B22:K22)</f>
        <v>5</v>
      </c>
      <c r="M22" s="18">
        <f>VLOOKUP(A22,Général!$A$3:$L$111,12,FALSE)</f>
        <v>600</v>
      </c>
      <c r="N22" s="15">
        <f>VLOOKUP(A22,Participation!$A$2:$L$100,12,FALSE)</f>
        <v>6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4" customFormat="1" ht="20" customHeight="1">
      <c r="A23" s="24" t="s">
        <v>3</v>
      </c>
      <c r="B23" s="15"/>
      <c r="C23" s="15"/>
      <c r="D23" s="15"/>
      <c r="E23" s="15"/>
      <c r="F23" s="16">
        <v>3</v>
      </c>
      <c r="G23" s="15"/>
      <c r="H23" s="15"/>
      <c r="I23" s="15"/>
      <c r="J23" s="15">
        <v>2</v>
      </c>
      <c r="K23" s="17"/>
      <c r="L23" s="21">
        <f>+SUM(B23:K23)</f>
        <v>5</v>
      </c>
      <c r="M23" s="18">
        <f>VLOOKUP(A23,Général!$A$3:$L$111,12,FALSE)</f>
        <v>600</v>
      </c>
      <c r="N23" s="15">
        <f>VLOOKUP(A23,Participation!$A$2:$L$100,12,FALSE)</f>
        <v>4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4" customFormat="1" ht="20" customHeight="1">
      <c r="A24" s="24" t="s">
        <v>37</v>
      </c>
      <c r="B24" s="15"/>
      <c r="C24" s="15"/>
      <c r="D24" s="15"/>
      <c r="E24" s="15"/>
      <c r="F24" s="15"/>
      <c r="G24" s="15"/>
      <c r="H24" s="15"/>
      <c r="I24" s="15"/>
      <c r="J24" s="15">
        <v>5</v>
      </c>
      <c r="K24" s="17"/>
      <c r="L24" s="21">
        <f>+SUM(B24:K24)</f>
        <v>5</v>
      </c>
      <c r="M24" s="18">
        <f>VLOOKUP(A24,Général!$A$3:$L$111,12,FALSE)</f>
        <v>400</v>
      </c>
      <c r="N24" s="15">
        <f>VLOOKUP(A24,Participation!$A$2:$L$100,12,FALSE)</f>
        <v>8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4" customFormat="1" ht="20" customHeight="1">
      <c r="A25" s="24" t="s">
        <v>49</v>
      </c>
      <c r="B25" s="15"/>
      <c r="C25" s="15"/>
      <c r="D25" s="15">
        <v>5</v>
      </c>
      <c r="E25" s="15"/>
      <c r="F25" s="15"/>
      <c r="G25" s="15"/>
      <c r="H25" s="15"/>
      <c r="I25" s="15"/>
      <c r="J25" s="15"/>
      <c r="K25" s="17"/>
      <c r="L25" s="21">
        <f>+SUM(B25:K25)</f>
        <v>5</v>
      </c>
      <c r="M25" s="18">
        <f>VLOOKUP(A25,Général!$A$3:$L$111,12,FALSE)</f>
        <v>200</v>
      </c>
      <c r="N25" s="15">
        <f>VLOOKUP(A25,Participation!$A$2:$L$100,12,FALSE)</f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4" customFormat="1" ht="20" customHeight="1">
      <c r="A26" s="24" t="s">
        <v>6</v>
      </c>
      <c r="B26" s="15"/>
      <c r="C26" s="15"/>
      <c r="D26" s="15"/>
      <c r="E26" s="15"/>
      <c r="F26" s="15">
        <v>3</v>
      </c>
      <c r="G26" s="15"/>
      <c r="H26" s="15"/>
      <c r="I26" s="15"/>
      <c r="J26" s="15">
        <v>1</v>
      </c>
      <c r="K26" s="17"/>
      <c r="L26" s="21">
        <f>+SUM(B26:K26)</f>
        <v>4</v>
      </c>
      <c r="M26" s="18">
        <f>VLOOKUP(A26,Général!$A$3:$L$111,12,FALSE)</f>
        <v>600</v>
      </c>
      <c r="N26" s="15">
        <f>VLOOKUP(A26,Participation!$A$2:$L$100,12,FALSE)</f>
        <v>5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4" customFormat="1" ht="20" customHeight="1">
      <c r="A27" s="24" t="s">
        <v>24</v>
      </c>
      <c r="B27" s="15"/>
      <c r="C27" s="15">
        <v>1</v>
      </c>
      <c r="D27" s="15"/>
      <c r="E27" s="15">
        <v>2</v>
      </c>
      <c r="F27" s="15"/>
      <c r="G27" s="15">
        <v>1</v>
      </c>
      <c r="H27" s="15"/>
      <c r="I27" s="15"/>
      <c r="J27" s="15"/>
      <c r="K27" s="17"/>
      <c r="L27" s="21">
        <f>+SUM(B27:K27)</f>
        <v>4</v>
      </c>
      <c r="M27" s="18">
        <f>VLOOKUP(A27,Général!$A$3:$L$111,12,FALSE)</f>
        <v>300</v>
      </c>
      <c r="N27" s="15">
        <f>VLOOKUP(A27,Participation!$A$2:$L$100,12,FALSE)</f>
        <v>6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s="4" customFormat="1" ht="20" customHeight="1">
      <c r="A28" s="24" t="s">
        <v>7</v>
      </c>
      <c r="B28" s="15"/>
      <c r="C28" s="15">
        <v>2</v>
      </c>
      <c r="D28" s="15"/>
      <c r="E28" s="15"/>
      <c r="F28" s="15">
        <v>2</v>
      </c>
      <c r="G28" s="15"/>
      <c r="H28" s="15"/>
      <c r="I28" s="15"/>
      <c r="J28" s="15"/>
      <c r="K28" s="17"/>
      <c r="L28" s="21">
        <f>+SUM(B28:K28)</f>
        <v>4</v>
      </c>
      <c r="M28" s="18">
        <f>VLOOKUP(A28,Général!$A$3:$L$111,12,FALSE)</f>
        <v>300</v>
      </c>
      <c r="N28" s="15">
        <f>VLOOKUP(A28,Participation!$A$2:$L$100,12,FALSE)</f>
        <v>5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s="4" customFormat="1" ht="20" customHeight="1">
      <c r="A29" s="24" t="s">
        <v>46</v>
      </c>
      <c r="B29" s="15"/>
      <c r="C29" s="15"/>
      <c r="D29" s="15">
        <v>2</v>
      </c>
      <c r="E29" s="15"/>
      <c r="F29" s="15"/>
      <c r="G29" s="15">
        <v>1</v>
      </c>
      <c r="H29" s="15">
        <v>1</v>
      </c>
      <c r="I29" s="15"/>
      <c r="J29" s="15"/>
      <c r="K29" s="17"/>
      <c r="L29" s="21">
        <f>+SUM(B29:K29)</f>
        <v>4</v>
      </c>
      <c r="M29" s="18">
        <f>VLOOKUP(A29,Général!$A$3:$L$111,12,FALSE)</f>
        <v>100</v>
      </c>
      <c r="N29" s="15">
        <f>VLOOKUP(A29,Participation!$A$2:$L$100,12,FALSE)</f>
        <v>6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4" customFormat="1" ht="20" customHeight="1">
      <c r="A30" s="24" t="s">
        <v>11</v>
      </c>
      <c r="B30" s="15"/>
      <c r="C30" s="15"/>
      <c r="D30" s="15"/>
      <c r="E30" s="16">
        <v>2</v>
      </c>
      <c r="F30" s="15"/>
      <c r="G30" s="15"/>
      <c r="H30" s="15"/>
      <c r="I30" s="15">
        <v>1</v>
      </c>
      <c r="J30" s="15"/>
      <c r="K30" s="17"/>
      <c r="L30" s="21">
        <f>+SUM(B30:K30)</f>
        <v>3</v>
      </c>
      <c r="M30" s="18">
        <f>VLOOKUP(A30,Général!$A$3:$L$111,12,FALSE)</f>
        <v>600</v>
      </c>
      <c r="N30" s="15">
        <f>VLOOKUP(A30,Participation!$A$2:$L$100,12,FALSE)</f>
        <v>6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s="4" customFormat="1" ht="20" customHeight="1">
      <c r="A31" s="24" t="s">
        <v>45</v>
      </c>
      <c r="B31" s="15">
        <v>3</v>
      </c>
      <c r="C31" s="15"/>
      <c r="D31" s="15"/>
      <c r="E31" s="15"/>
      <c r="F31" s="15"/>
      <c r="G31" s="15"/>
      <c r="H31" s="15"/>
      <c r="I31" s="15"/>
      <c r="J31" s="15"/>
      <c r="K31" s="17"/>
      <c r="L31" s="21">
        <f>+SUM(B31:K31)</f>
        <v>3</v>
      </c>
      <c r="M31" s="18">
        <f>VLOOKUP(A31,Général!$A$3:$L$111,12,FALSE)</f>
        <v>600</v>
      </c>
      <c r="N31" s="15">
        <f>VLOOKUP(A31,Participation!$A$2:$L$100,12,FALSE)</f>
        <v>5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s="4" customFormat="1" ht="20" customHeight="1">
      <c r="A32" s="24" t="s">
        <v>13</v>
      </c>
      <c r="B32" s="15"/>
      <c r="C32" s="16">
        <v>3</v>
      </c>
      <c r="D32" s="15"/>
      <c r="E32" s="15"/>
      <c r="F32" s="15"/>
      <c r="G32" s="15"/>
      <c r="H32" s="15"/>
      <c r="I32" s="15"/>
      <c r="J32" s="15"/>
      <c r="K32" s="17"/>
      <c r="L32" s="21">
        <f>+SUM(B32:K32)</f>
        <v>3</v>
      </c>
      <c r="M32" s="18">
        <f>VLOOKUP(A32,Général!$A$3:$L$111,12,FALSE)</f>
        <v>500</v>
      </c>
      <c r="N32" s="15">
        <f>VLOOKUP(A32,Participation!$A$2:$L$100,12,FALSE)</f>
        <v>4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s="4" customFormat="1" ht="20" customHeight="1">
      <c r="A33" s="24" t="s">
        <v>18</v>
      </c>
      <c r="B33" s="15"/>
      <c r="C33" s="15"/>
      <c r="D33" s="15"/>
      <c r="E33" s="15">
        <v>2</v>
      </c>
      <c r="F33" s="15"/>
      <c r="G33" s="15"/>
      <c r="H33" s="15">
        <v>1</v>
      </c>
      <c r="I33" s="15"/>
      <c r="J33" s="15"/>
      <c r="K33" s="17"/>
      <c r="L33" s="21">
        <f>+SUM(B33:K33)</f>
        <v>3</v>
      </c>
      <c r="M33" s="18">
        <f>VLOOKUP(A33,Général!$A$3:$L$111,12,FALSE)</f>
        <v>400</v>
      </c>
      <c r="N33" s="15">
        <f>VLOOKUP(A33,Participation!$A$2:$L$100,12,FALSE)</f>
        <v>7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s="4" customFormat="1" ht="20" customHeight="1">
      <c r="A34" s="24" t="s">
        <v>19</v>
      </c>
      <c r="B34" s="15"/>
      <c r="C34" s="15">
        <v>1</v>
      </c>
      <c r="D34" s="15"/>
      <c r="E34" s="15">
        <v>2</v>
      </c>
      <c r="F34" s="15"/>
      <c r="G34" s="15"/>
      <c r="H34" s="15"/>
      <c r="I34" s="15"/>
      <c r="J34" s="15"/>
      <c r="K34" s="17"/>
      <c r="L34" s="21">
        <f>+SUM(B34:K34)</f>
        <v>3</v>
      </c>
      <c r="M34" s="18">
        <f>VLOOKUP(A34,Général!$A$3:$L$111,12,FALSE)</f>
        <v>300</v>
      </c>
      <c r="N34" s="15">
        <f>VLOOKUP(A34,Participation!$A$2:$L$100,12,FALSE)</f>
        <v>7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s="4" customFormat="1" ht="20" customHeight="1">
      <c r="A35" s="24" t="s">
        <v>4</v>
      </c>
      <c r="B35" s="15"/>
      <c r="C35" s="15"/>
      <c r="D35" s="15"/>
      <c r="E35" s="15"/>
      <c r="F35" s="15">
        <v>3</v>
      </c>
      <c r="G35" s="15"/>
      <c r="H35" s="15"/>
      <c r="I35" s="15"/>
      <c r="J35" s="15"/>
      <c r="K35" s="17"/>
      <c r="L35" s="21">
        <f>+SUM(B35:K35)</f>
        <v>3</v>
      </c>
      <c r="M35" s="18">
        <f>VLOOKUP(A35,Général!$A$3:$L$111,12,FALSE)</f>
        <v>300</v>
      </c>
      <c r="N35" s="15">
        <f>VLOOKUP(A35,Participation!$A$2:$L$100,12,FALSE)</f>
        <v>1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s="4" customFormat="1" ht="20" customHeight="1">
      <c r="A36" s="24" t="s">
        <v>42</v>
      </c>
      <c r="B36" s="15"/>
      <c r="C36" s="15"/>
      <c r="D36" s="15"/>
      <c r="E36" s="15"/>
      <c r="F36" s="15"/>
      <c r="G36" s="15"/>
      <c r="H36" s="15">
        <v>1</v>
      </c>
      <c r="I36" s="15">
        <v>2</v>
      </c>
      <c r="J36" s="15"/>
      <c r="K36" s="17"/>
      <c r="L36" s="21">
        <f>+SUM(B36:K36)</f>
        <v>3</v>
      </c>
      <c r="M36" s="18">
        <f>VLOOKUP(A36,Général!$A$3:$L$111,12,FALSE)</f>
        <v>0</v>
      </c>
      <c r="N36" s="15">
        <f>VLOOKUP(A36,Participation!$A$2:$L$100,12,FALSE)</f>
        <v>6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4" customFormat="1" ht="20" customHeight="1">
      <c r="A37" s="24" t="s">
        <v>23</v>
      </c>
      <c r="B37" s="15"/>
      <c r="C37" s="15">
        <v>2</v>
      </c>
      <c r="D37" s="15"/>
      <c r="E37" s="15"/>
      <c r="F37" s="15"/>
      <c r="G37" s="15">
        <v>1</v>
      </c>
      <c r="H37" s="15"/>
      <c r="I37" s="15"/>
      <c r="J37" s="15"/>
      <c r="K37" s="17"/>
      <c r="L37" s="21">
        <f>+SUM(B37:K37)</f>
        <v>3</v>
      </c>
      <c r="M37" s="18">
        <f>VLOOKUP(A37,Général!$A$3:$L$111,12,FALSE)</f>
        <v>0</v>
      </c>
      <c r="N37" s="15">
        <f>VLOOKUP(A37,Participation!$A$2:$L$100,12,FALSE)</f>
        <v>5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4" customFormat="1" ht="20" customHeight="1">
      <c r="A38" s="24" t="s">
        <v>43</v>
      </c>
      <c r="B38" s="15"/>
      <c r="C38" s="15"/>
      <c r="D38" s="15"/>
      <c r="E38" s="15"/>
      <c r="F38" s="15"/>
      <c r="G38" s="15"/>
      <c r="H38" s="15"/>
      <c r="I38" s="15"/>
      <c r="J38" s="15">
        <v>3</v>
      </c>
      <c r="K38" s="17"/>
      <c r="L38" s="21">
        <f>+SUM(B38:K38)</f>
        <v>3</v>
      </c>
      <c r="M38" s="18">
        <f>VLOOKUP(A38,Général!$A$3:$L$111,12,FALSE)</f>
        <v>0</v>
      </c>
      <c r="N38" s="15">
        <f>VLOOKUP(A38,Participation!$A$2:$L$100,12,FALSE)</f>
        <v>4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4" customFormat="1" ht="20" customHeight="1">
      <c r="A39" s="24" t="s">
        <v>51</v>
      </c>
      <c r="B39" s="15"/>
      <c r="C39" s="15"/>
      <c r="D39" s="15">
        <v>3</v>
      </c>
      <c r="E39" s="15"/>
      <c r="F39" s="15"/>
      <c r="G39" s="15"/>
      <c r="H39" s="15"/>
      <c r="I39" s="15"/>
      <c r="J39" s="15"/>
      <c r="K39" s="17"/>
      <c r="L39" s="21">
        <f>+SUM(B39:K39)</f>
        <v>3</v>
      </c>
      <c r="M39" s="18">
        <f>VLOOKUP(A39,Général!$A$3:$L$111,12,FALSE)</f>
        <v>0</v>
      </c>
      <c r="N39" s="15">
        <f>VLOOKUP(A39,Participation!$A$2:$L$100,12,FALSE)</f>
        <v>1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s="4" customFormat="1" ht="20" customHeight="1">
      <c r="A40" s="24" t="s">
        <v>22</v>
      </c>
      <c r="B40" s="15"/>
      <c r="C40" s="15"/>
      <c r="D40" s="15"/>
      <c r="E40" s="15"/>
      <c r="F40" s="15">
        <v>2</v>
      </c>
      <c r="G40" s="15"/>
      <c r="H40" s="15"/>
      <c r="I40" s="15"/>
      <c r="J40" s="15"/>
      <c r="K40" s="17"/>
      <c r="L40" s="21">
        <f>+SUM(B40:K40)</f>
        <v>2</v>
      </c>
      <c r="M40" s="18">
        <f>VLOOKUP(A40,Général!$A$3:$L$111,12,FALSE)</f>
        <v>0</v>
      </c>
      <c r="N40" s="15">
        <f>VLOOKUP(A40,Participation!$A$2:$L$100,12,FALSE)</f>
        <v>3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s="4" customFormat="1" ht="20" customHeight="1">
      <c r="A41" s="24" t="s">
        <v>40</v>
      </c>
      <c r="B41" s="15">
        <v>1</v>
      </c>
      <c r="C41" s="15"/>
      <c r="D41" s="15"/>
      <c r="E41" s="15"/>
      <c r="F41" s="15"/>
      <c r="G41" s="15"/>
      <c r="H41" s="15"/>
      <c r="I41" s="15"/>
      <c r="J41" s="15"/>
      <c r="K41" s="17"/>
      <c r="L41" s="21">
        <f>+SUM(B41:K41)</f>
        <v>1</v>
      </c>
      <c r="M41" s="18">
        <f>VLOOKUP(A41,Général!$A$3:$L$111,12,FALSE)</f>
        <v>400</v>
      </c>
      <c r="N41" s="15">
        <f>VLOOKUP(A41,Participation!$A$2:$L$100,12,FALSE)</f>
        <v>3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s="4" customFormat="1" ht="20" customHeight="1">
      <c r="A42" s="24" t="s">
        <v>8</v>
      </c>
      <c r="B42" s="15"/>
      <c r="C42" s="15"/>
      <c r="D42" s="15"/>
      <c r="E42" s="15"/>
      <c r="F42" s="15">
        <v>1</v>
      </c>
      <c r="G42" s="15"/>
      <c r="H42" s="15"/>
      <c r="I42" s="15"/>
      <c r="J42" s="15"/>
      <c r="K42" s="17"/>
      <c r="L42" s="21">
        <f>+SUM(B42:K42)</f>
        <v>1</v>
      </c>
      <c r="M42" s="18">
        <f>VLOOKUP(A42,Général!$A$3:$L$111,12,FALSE)</f>
        <v>100</v>
      </c>
      <c r="N42" s="15">
        <f>VLOOKUP(A42,Participation!$A$2:$L$100,12,FALSE)</f>
        <v>7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4" customFormat="1" ht="20" customHeight="1">
      <c r="A43" s="24" t="s">
        <v>26</v>
      </c>
      <c r="B43" s="15"/>
      <c r="C43" s="15"/>
      <c r="D43" s="15"/>
      <c r="E43" s="15">
        <v>1</v>
      </c>
      <c r="F43" s="15"/>
      <c r="G43" s="15"/>
      <c r="H43" s="15"/>
      <c r="I43" s="15"/>
      <c r="J43" s="15"/>
      <c r="K43" s="17"/>
      <c r="L43" s="21">
        <f>+SUM(B43:K43)</f>
        <v>1</v>
      </c>
      <c r="M43" s="18">
        <f>VLOOKUP(A43,Général!$A$3:$L$111,12,FALSE)</f>
        <v>0</v>
      </c>
      <c r="N43" s="15">
        <f>VLOOKUP(A43,Participation!$A$2:$L$100,12,FALSE)</f>
        <v>3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s="4" customFormat="1" ht="20" customHeight="1">
      <c r="A44" s="24" t="s">
        <v>77</v>
      </c>
      <c r="B44" s="15"/>
      <c r="C44" s="15"/>
      <c r="D44" s="15"/>
      <c r="E44" s="15"/>
      <c r="F44" s="15"/>
      <c r="G44" s="15"/>
      <c r="H44" s="15">
        <v>1</v>
      </c>
      <c r="I44" s="15"/>
      <c r="J44" s="15"/>
      <c r="K44" s="17"/>
      <c r="L44" s="21">
        <f>+SUM(B44:K44)</f>
        <v>1</v>
      </c>
      <c r="M44" s="18">
        <f>VLOOKUP(A44,Général!$A$3:$L$111,12,FALSE)</f>
        <v>0</v>
      </c>
      <c r="N44" s="15">
        <f>VLOOKUP(A44,Participation!$A$2:$L$100,12,FALSE)</f>
        <v>2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s="4" customFormat="1" ht="20" customHeight="1">
      <c r="A45" s="24" t="s">
        <v>36</v>
      </c>
      <c r="B45" s="15"/>
      <c r="C45" s="15"/>
      <c r="D45" s="15"/>
      <c r="E45" s="15"/>
      <c r="F45" s="15"/>
      <c r="G45" s="15"/>
      <c r="H45" s="15"/>
      <c r="I45" s="15"/>
      <c r="J45" s="15"/>
      <c r="K45" s="17"/>
      <c r="L45" s="21">
        <f>+SUM(B45:K45)</f>
        <v>0</v>
      </c>
      <c r="M45" s="18">
        <f>VLOOKUP(A45,Général!$A$3:$L$111,12,FALSE)</f>
        <v>300</v>
      </c>
      <c r="N45" s="15">
        <f>VLOOKUP(A45,Participation!$A$2:$L$100,12,FALSE)</f>
        <v>7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4" customFormat="1" ht="20" customHeight="1">
      <c r="A46" s="24" t="s">
        <v>79</v>
      </c>
      <c r="B46" s="15"/>
      <c r="C46" s="15"/>
      <c r="D46" s="15"/>
      <c r="E46" s="15"/>
      <c r="F46" s="15"/>
      <c r="G46" s="15"/>
      <c r="H46" s="15"/>
      <c r="I46" s="15"/>
      <c r="J46" s="15"/>
      <c r="K46" s="17"/>
      <c r="L46" s="21">
        <f>+SUM(B46:K46)</f>
        <v>0</v>
      </c>
      <c r="M46" s="18">
        <f>VLOOKUP(A46,Général!$A$3:$L$111,12,FALSE)</f>
        <v>300</v>
      </c>
      <c r="N46" s="15">
        <f>VLOOKUP(A46,Participation!$A$2:$L$100,12,FALSE)</f>
        <v>3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s="4" customFormat="1" ht="20" customHeight="1">
      <c r="A47" s="24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7"/>
      <c r="L47" s="21">
        <f>+SUM(B47:K47)</f>
        <v>0</v>
      </c>
      <c r="M47" s="18">
        <f>VLOOKUP(A47,Général!$A$3:$L$111,12,FALSE)</f>
        <v>200</v>
      </c>
      <c r="N47" s="15">
        <f>VLOOKUP(A47,Participation!$A$2:$L$100,12,FALSE)</f>
        <v>2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s="4" customFormat="1" ht="20" customHeight="1">
      <c r="A48" s="24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7"/>
      <c r="L48" s="21">
        <f>+SUM(B48:K48)</f>
        <v>0</v>
      </c>
      <c r="M48" s="18">
        <f>VLOOKUP(A48,Général!$A$3:$L$111,12,FALSE)</f>
        <v>0</v>
      </c>
      <c r="N48" s="15">
        <f>VLOOKUP(A48,Participation!$A$2:$L$100,12,FALSE)</f>
        <v>4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8" s="4" customFormat="1" ht="20" customHeight="1">
      <c r="A49" s="24" t="s">
        <v>48</v>
      </c>
      <c r="B49" s="15"/>
      <c r="C49" s="15"/>
      <c r="D49" s="15"/>
      <c r="E49" s="15"/>
      <c r="F49" s="15"/>
      <c r="G49" s="15"/>
      <c r="H49" s="15"/>
      <c r="I49" s="15"/>
      <c r="J49" s="15"/>
      <c r="K49" s="17"/>
      <c r="L49" s="21">
        <f>+SUM(B49:K49)</f>
        <v>0</v>
      </c>
      <c r="M49" s="18">
        <f>VLOOKUP(A49,Général!$A$3:$L$111,12,FALSE)</f>
        <v>0</v>
      </c>
      <c r="N49" s="15">
        <f>VLOOKUP(A49,Participation!$A$2:$L$100,12,FALSE)</f>
        <v>3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8" s="4" customFormat="1" ht="20" customHeight="1">
      <c r="A50" s="24" t="s">
        <v>41</v>
      </c>
      <c r="B50" s="15"/>
      <c r="C50" s="15"/>
      <c r="D50" s="15"/>
      <c r="E50" s="15"/>
      <c r="F50" s="15"/>
      <c r="G50" s="15"/>
      <c r="H50" s="15"/>
      <c r="I50" s="15"/>
      <c r="J50" s="15"/>
      <c r="K50" s="17"/>
      <c r="L50" s="21">
        <f>+SUM(B50:K50)</f>
        <v>0</v>
      </c>
      <c r="M50" s="18">
        <f>VLOOKUP(A50,Général!$A$3:$L$111,12,FALSE)</f>
        <v>0</v>
      </c>
      <c r="N50" s="15">
        <f>VLOOKUP(A50,Participation!$A$2:$L$100,12,FALSE)</f>
        <v>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8" s="4" customFormat="1" ht="20" customHeight="1">
      <c r="A51" s="24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7"/>
      <c r="L51" s="21">
        <f>+SUM(B51:K51)</f>
        <v>0</v>
      </c>
      <c r="M51" s="18">
        <f>VLOOKUP(A51,Général!$A$3:$L$111,12,FALSE)</f>
        <v>0</v>
      </c>
      <c r="N51" s="15">
        <f>VLOOKUP(A51,Participation!$A$2:$L$100,12,FALSE)</f>
        <v>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8" s="4" customFormat="1" ht="20" customHeight="1">
      <c r="A52" s="24" t="s">
        <v>35</v>
      </c>
      <c r="B52" s="15"/>
      <c r="C52" s="15"/>
      <c r="D52" s="15"/>
      <c r="E52" s="15"/>
      <c r="F52" s="15"/>
      <c r="G52" s="15"/>
      <c r="H52" s="15"/>
      <c r="I52" s="15"/>
      <c r="J52" s="15"/>
      <c r="K52" s="17"/>
      <c r="L52" s="21">
        <f>+SUM(B52:K52)</f>
        <v>0</v>
      </c>
      <c r="M52" s="18">
        <f>VLOOKUP(A52,Général!$A$3:$L$111,12,FALSE)</f>
        <v>0</v>
      </c>
      <c r="N52" s="15">
        <f>VLOOKUP(A52,Participation!$A$2:$L$100,12,FALSE)</f>
        <v>2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8" s="4" customFormat="1" ht="20" customHeight="1">
      <c r="A53" s="24" t="s">
        <v>81</v>
      </c>
      <c r="B53" s="15"/>
      <c r="C53" s="15"/>
      <c r="D53" s="15"/>
      <c r="E53" s="15"/>
      <c r="F53" s="15"/>
      <c r="G53" s="15"/>
      <c r="H53" s="15"/>
      <c r="I53" s="15"/>
      <c r="J53" s="15"/>
      <c r="K53" s="17"/>
      <c r="L53" s="21">
        <f>+SUM(B53:K53)</f>
        <v>0</v>
      </c>
      <c r="M53" s="18">
        <f>VLOOKUP(A53,Général!$A$3:$L$111,12,FALSE)</f>
        <v>0</v>
      </c>
      <c r="N53" s="15">
        <f>VLOOKUP(A53,Participation!$A$2:$L$100,12,FALSE)</f>
        <v>1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8" s="4" customFormat="1" ht="20" customHeight="1">
      <c r="A54" s="24" t="s">
        <v>80</v>
      </c>
      <c r="B54" s="15"/>
      <c r="C54" s="15"/>
      <c r="D54" s="15"/>
      <c r="E54" s="15"/>
      <c r="F54" s="15"/>
      <c r="G54" s="15"/>
      <c r="H54" s="15"/>
      <c r="I54" s="15"/>
      <c r="J54" s="15"/>
      <c r="K54" s="17"/>
      <c r="L54" s="21">
        <f>+SUM(B54:K54)</f>
        <v>0</v>
      </c>
      <c r="M54" s="18">
        <f>VLOOKUP(A54,Général!$A$3:$L$111,12,FALSE)</f>
        <v>0</v>
      </c>
      <c r="N54" s="15">
        <f>VLOOKUP(A54,Participation!$A$2:$L$100,12,FALSE)</f>
        <v>1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8" s="4" customFormat="1" ht="20" customHeight="1">
      <c r="A55" s="24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7"/>
      <c r="L55" s="21">
        <f>+SUM(B55:K55)</f>
        <v>0</v>
      </c>
      <c r="M55" s="18">
        <f>VLOOKUP(A55,Général!$A$3:$L$111,12,FALSE)</f>
        <v>0</v>
      </c>
      <c r="N55" s="15">
        <f>VLOOKUP(A55,Participation!$A$2:$L$100,12,FALSE)</f>
        <v>1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8" s="4" customFormat="1" ht="20" customHeight="1">
      <c r="A56" s="24" t="s">
        <v>83</v>
      </c>
      <c r="B56" s="15"/>
      <c r="C56" s="15"/>
      <c r="D56" s="15"/>
      <c r="E56" s="15"/>
      <c r="F56" s="15"/>
      <c r="G56" s="15"/>
      <c r="H56" s="15"/>
      <c r="I56" s="15"/>
      <c r="J56" s="15"/>
      <c r="K56" s="17"/>
      <c r="L56" s="21">
        <f>+SUM(B56:K56)</f>
        <v>0</v>
      </c>
      <c r="M56" s="18">
        <f>VLOOKUP(A56,Général!$A$3:$L$111,12,FALSE)</f>
        <v>0</v>
      </c>
      <c r="N56" s="15">
        <f>VLOOKUP(A56,Participation!$A$2:$L$100,12,FALSE)</f>
        <v>1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8" s="4" customFormat="1" ht="20" customHeight="1">
      <c r="A57" s="24" t="s">
        <v>72</v>
      </c>
      <c r="B57" s="15"/>
      <c r="C57" s="15"/>
      <c r="D57" s="15"/>
      <c r="E57" s="15"/>
      <c r="F57" s="15"/>
      <c r="G57" s="15"/>
      <c r="H57" s="15"/>
      <c r="I57" s="15"/>
      <c r="J57" s="15"/>
      <c r="K57" s="17"/>
      <c r="L57" s="21">
        <f>+SUM(B57:K57)</f>
        <v>0</v>
      </c>
      <c r="M57" s="18">
        <f>VLOOKUP(A57,Général!$A$3:$L$111,12,FALSE)</f>
        <v>0</v>
      </c>
      <c r="N57" s="15">
        <f>VLOOKUP(A57,Participation!$A$2:$L$100,12,FALSE)</f>
        <v>1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8" s="4" customFormat="1" ht="20" customHeight="1">
      <c r="A58" s="24" t="s">
        <v>52</v>
      </c>
      <c r="B58" s="15"/>
      <c r="C58" s="15"/>
      <c r="D58" s="15"/>
      <c r="E58" s="15"/>
      <c r="F58" s="15"/>
      <c r="G58" s="15"/>
      <c r="H58" s="15"/>
      <c r="I58" s="15"/>
      <c r="J58" s="15"/>
      <c r="K58" s="17"/>
      <c r="L58" s="21">
        <f>+SUM(B58:K58)</f>
        <v>0</v>
      </c>
      <c r="M58" s="18">
        <f>VLOOKUP(A58,Général!$A$3:$L$111,12,FALSE)</f>
        <v>0</v>
      </c>
      <c r="N58" s="15">
        <f>VLOOKUP(A58,Participation!$A$2:$L$100,12,FALSE)</f>
        <v>1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1:28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28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28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28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28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28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28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</sheetData>
  <mergeCells count="1">
    <mergeCell ref="A2:O2"/>
  </mergeCell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Synthèse</vt:lpstr>
      <vt:lpstr>Général</vt:lpstr>
      <vt:lpstr>Participation</vt:lpstr>
      <vt:lpstr>Crédit</vt:lpstr>
      <vt:lpstr>Kill</vt:lpstr>
      <vt:lpstr>Feuil2</vt:lpstr>
      <vt:lpstr>Feuil1</vt:lpstr>
      <vt:lpstr>Feuil3</vt:lpstr>
      <vt:lpstr>Feuil4</vt:lpstr>
      <vt:lpstr>Synthèse!Zone_d_impression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FRCMKKM</dc:creator>
  <cp:lastModifiedBy>FRCMKKM</cp:lastModifiedBy>
  <cp:lastPrinted>2021-08-27T07:53:07Z</cp:lastPrinted>
  <dcterms:created xsi:type="dcterms:W3CDTF">2021-07-23T07:49:34Z</dcterms:created>
  <dcterms:modified xsi:type="dcterms:W3CDTF">2021-08-27T07:53:22Z</dcterms:modified>
</cp:coreProperties>
</file>